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1.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ukuoka\Downloads\"/>
    </mc:Choice>
  </mc:AlternateContent>
  <bookViews>
    <workbookView xWindow="0" yWindow="0" windowWidth="38400" windowHeight="17610" tabRatio="926" firstSheet="1" activeTab="1"/>
  </bookViews>
  <sheets>
    <sheet name="リスト" sheetId="2" state="hidden" r:id="rId1"/>
    <sheet name="創業計画書(飲食店)" sheetId="1" r:id="rId2"/>
    <sheet name="月間売上計画(飲食店)" sheetId="4" r:id="rId3"/>
    <sheet name="月間の収支計画(飲食店)" sheetId="3" r:id="rId4"/>
    <sheet name="簡易CF試算表 (飲食店)" sheetId="12" r:id="rId5"/>
  </sheets>
  <definedNames>
    <definedName name="_xlnm.Print_Area" localSheetId="3">'月間の収支計画(飲食店)'!$A$1:$S$90</definedName>
    <definedName name="_xlnm.Print_Area" localSheetId="2">'月間売上計画(飲食店)'!$A$2:$AL$30</definedName>
    <definedName name="_xlnm.Print_Area" localSheetId="1">'創業計画書(飲食店)'!$A$1:$X$51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2" i="12" l="1"/>
  <c r="S61" i="12"/>
  <c r="S57" i="12"/>
  <c r="S56" i="12"/>
  <c r="S52" i="12"/>
  <c r="S51" i="12"/>
  <c r="S47" i="12"/>
  <c r="S46" i="12"/>
  <c r="S42" i="12"/>
  <c r="S41" i="12"/>
  <c r="S37" i="12"/>
  <c r="S36" i="12"/>
  <c r="S32" i="12"/>
  <c r="S31" i="12"/>
  <c r="S27" i="12"/>
  <c r="S26" i="12"/>
  <c r="S22" i="12"/>
  <c r="S21" i="12"/>
  <c r="S17" i="12"/>
  <c r="S16" i="12"/>
  <c r="S12" i="12"/>
  <c r="S11" i="12"/>
  <c r="S7" i="12"/>
  <c r="S6" i="12"/>
  <c r="L62" i="12"/>
  <c r="L61" i="12"/>
  <c r="L57" i="12"/>
  <c r="L56" i="12"/>
  <c r="L52" i="12"/>
  <c r="L51" i="12"/>
  <c r="L47" i="12"/>
  <c r="L46" i="12"/>
  <c r="L42" i="12"/>
  <c r="L41" i="12"/>
  <c r="L37" i="12"/>
  <c r="L36" i="12"/>
  <c r="L32" i="12"/>
  <c r="L31" i="12"/>
  <c r="L27" i="12"/>
  <c r="L26" i="12"/>
  <c r="L22" i="12"/>
  <c r="L21" i="12"/>
  <c r="L17" i="12"/>
  <c r="L16" i="12"/>
  <c r="L12" i="12"/>
  <c r="L11" i="12"/>
  <c r="L7" i="12"/>
  <c r="L6" i="12"/>
  <c r="E62" i="12"/>
  <c r="E61" i="12"/>
  <c r="E57" i="12"/>
  <c r="E56" i="12"/>
  <c r="E52" i="12"/>
  <c r="E51" i="12"/>
  <c r="E47" i="12"/>
  <c r="E46" i="12"/>
  <c r="E42" i="12"/>
  <c r="E41" i="12"/>
  <c r="E37" i="12"/>
  <c r="E36" i="12"/>
  <c r="E32" i="12"/>
  <c r="E31" i="12"/>
  <c r="E27" i="12"/>
  <c r="E26" i="12"/>
  <c r="E22" i="12"/>
  <c r="E21" i="12"/>
  <c r="E17" i="12"/>
  <c r="E16" i="12"/>
  <c r="E12" i="12"/>
  <c r="E11" i="12"/>
  <c r="E6" i="12"/>
  <c r="E7" i="12"/>
  <c r="K11" i="4" l="1"/>
  <c r="Q6" i="3" l="1"/>
  <c r="K6" i="3"/>
  <c r="E6" i="3"/>
  <c r="AK11" i="4"/>
  <c r="X11" i="4"/>
  <c r="AK9" i="4"/>
  <c r="AK8" i="4"/>
  <c r="AK7" i="4"/>
  <c r="AK6" i="4"/>
  <c r="X9" i="4"/>
  <c r="X8" i="4"/>
  <c r="X7" i="4"/>
  <c r="X6" i="4"/>
  <c r="K7" i="4"/>
  <c r="K8" i="4"/>
  <c r="K9" i="4"/>
  <c r="K6" i="4"/>
  <c r="P70" i="3"/>
  <c r="J70" i="3"/>
  <c r="C6" i="3" l="1"/>
  <c r="O6" i="3"/>
  <c r="I6" i="3"/>
  <c r="AK10" i="4"/>
  <c r="AK12" i="4" s="1"/>
  <c r="K10" i="4"/>
  <c r="K12" i="4" s="1"/>
  <c r="D6" i="3" s="1"/>
  <c r="X10" i="4"/>
  <c r="X12" i="4" s="1"/>
  <c r="D70" i="3"/>
  <c r="P55" i="3"/>
  <c r="J55" i="3"/>
  <c r="D55" i="3"/>
  <c r="P6" i="3" l="1"/>
  <c r="R6" i="3" s="1"/>
  <c r="R7" i="3" s="1"/>
  <c r="J6" i="3"/>
  <c r="L6" i="3" s="1"/>
  <c r="L7" i="3" s="1"/>
  <c r="P32" i="3"/>
  <c r="J32" i="3"/>
  <c r="R11" i="3"/>
  <c r="L11" i="3"/>
  <c r="F11" i="3"/>
  <c r="F6" i="3"/>
  <c r="C31" i="3" s="1"/>
  <c r="D32" i="3"/>
  <c r="Q33" i="12" l="1"/>
  <c r="C53" i="12"/>
  <c r="C13" i="12"/>
  <c r="C23" i="12"/>
  <c r="C48" i="12"/>
  <c r="C8" i="12"/>
  <c r="C43" i="12"/>
  <c r="C28" i="12"/>
  <c r="C38" i="12"/>
  <c r="C63" i="12"/>
  <c r="C33" i="12"/>
  <c r="C58" i="12"/>
  <c r="C18" i="12"/>
  <c r="I97" i="3"/>
  <c r="J99" i="3"/>
  <c r="I99" i="3"/>
  <c r="O97" i="3"/>
  <c r="P99" i="3"/>
  <c r="O99" i="3"/>
  <c r="J97" i="3"/>
  <c r="P97" i="3"/>
  <c r="D99" i="3"/>
  <c r="C99" i="3"/>
  <c r="C97" i="3"/>
  <c r="I69" i="3"/>
  <c r="O69" i="3"/>
  <c r="D96" i="3"/>
  <c r="I34" i="3"/>
  <c r="J54" i="3"/>
  <c r="J56" i="3" s="1"/>
  <c r="D54" i="3"/>
  <c r="D56" i="3" s="1"/>
  <c r="C69" i="3"/>
  <c r="O34" i="3"/>
  <c r="P54" i="3"/>
  <c r="P56" i="3" s="1"/>
  <c r="C34" i="3"/>
  <c r="F7" i="3"/>
  <c r="D97" i="3" s="1"/>
  <c r="I31" i="3"/>
  <c r="C32" i="3"/>
  <c r="O31" i="3"/>
  <c r="C103" i="3"/>
  <c r="S60" i="12" l="1"/>
  <c r="S20" i="12"/>
  <c r="S45" i="12"/>
  <c r="S5" i="12"/>
  <c r="S30" i="12"/>
  <c r="S55" i="12"/>
  <c r="S15" i="12"/>
  <c r="S50" i="12"/>
  <c r="S35" i="12"/>
  <c r="S40" i="12"/>
  <c r="S25" i="12"/>
  <c r="S10" i="12"/>
  <c r="Q63" i="12"/>
  <c r="Q18" i="12"/>
  <c r="Q58" i="12"/>
  <c r="Q53" i="12"/>
  <c r="Q43" i="12"/>
  <c r="Q8" i="12"/>
  <c r="Q38" i="12"/>
  <c r="Q13" i="12"/>
  <c r="Q48" i="12"/>
  <c r="Q28" i="12"/>
  <c r="Q23" i="12"/>
  <c r="C66" i="3"/>
  <c r="J53" i="12"/>
  <c r="J13" i="12"/>
  <c r="J38" i="12"/>
  <c r="J63" i="12"/>
  <c r="J23" i="12"/>
  <c r="J48" i="12"/>
  <c r="J33" i="12"/>
  <c r="J58" i="12"/>
  <c r="J18" i="12"/>
  <c r="J8" i="12"/>
  <c r="J43" i="12"/>
  <c r="J28" i="12"/>
  <c r="O105" i="3"/>
  <c r="L55" i="12"/>
  <c r="L50" i="12"/>
  <c r="L30" i="12"/>
  <c r="L20" i="12"/>
  <c r="L5" i="12"/>
  <c r="L45" i="12"/>
  <c r="L35" i="12"/>
  <c r="L25" i="12"/>
  <c r="L15" i="12"/>
  <c r="L60" i="12"/>
  <c r="L40" i="12"/>
  <c r="L10" i="12"/>
  <c r="E39" i="12"/>
  <c r="E49" i="12"/>
  <c r="E19" i="12"/>
  <c r="E44" i="12"/>
  <c r="E4" i="12"/>
  <c r="E54" i="12"/>
  <c r="E14" i="12"/>
  <c r="E24" i="12"/>
  <c r="E9" i="12"/>
  <c r="E34" i="12"/>
  <c r="E59" i="12"/>
  <c r="E29" i="12"/>
  <c r="E60" i="12"/>
  <c r="E40" i="12"/>
  <c r="E20" i="12"/>
  <c r="E55" i="12"/>
  <c r="E45" i="12"/>
  <c r="E35" i="12"/>
  <c r="E25" i="12"/>
  <c r="E15" i="12"/>
  <c r="E5" i="12"/>
  <c r="E50" i="12"/>
  <c r="E30" i="12"/>
  <c r="E10" i="12"/>
  <c r="D57" i="3"/>
  <c r="D98" i="3"/>
  <c r="C98" i="3"/>
  <c r="P98" i="3"/>
  <c r="O98" i="3"/>
  <c r="P96" i="3"/>
  <c r="J96" i="3"/>
  <c r="J98" i="3"/>
  <c r="I98" i="3"/>
  <c r="Q31" i="3"/>
  <c r="W105" i="3"/>
  <c r="Q34" i="3"/>
  <c r="E104" i="3"/>
  <c r="K34" i="3"/>
  <c r="I32" i="3"/>
  <c r="J57" i="3"/>
  <c r="J34" i="3"/>
  <c r="H105" i="3"/>
  <c r="P31" i="3"/>
  <c r="P57" i="3"/>
  <c r="G105" i="3"/>
  <c r="P34" i="3"/>
  <c r="S103" i="3"/>
  <c r="K103" i="3"/>
  <c r="C33" i="3"/>
  <c r="D34" i="3"/>
  <c r="J31" i="3"/>
  <c r="D31" i="3"/>
  <c r="K31" i="3"/>
  <c r="L39" i="12" l="1"/>
  <c r="L24" i="12"/>
  <c r="L49" i="12"/>
  <c r="L9" i="12"/>
  <c r="L34" i="12"/>
  <c r="L59" i="12"/>
  <c r="L19" i="12"/>
  <c r="L4" i="12"/>
  <c r="L44" i="12"/>
  <c r="L29" i="12"/>
  <c r="L54" i="12"/>
  <c r="L14" i="12"/>
  <c r="I66" i="3"/>
  <c r="P105" i="3"/>
  <c r="D33" i="3"/>
  <c r="C35" i="3"/>
  <c r="D104" i="3"/>
  <c r="I33" i="3"/>
  <c r="I35" i="3" s="1"/>
  <c r="O32" i="3"/>
  <c r="K32" i="3"/>
  <c r="M104" i="3"/>
  <c r="O66" i="3" l="1"/>
  <c r="S44" i="12"/>
  <c r="S4" i="12"/>
  <c r="S24" i="12"/>
  <c r="S59" i="12"/>
  <c r="S49" i="12"/>
  <c r="S39" i="12"/>
  <c r="S29" i="12"/>
  <c r="S19" i="12"/>
  <c r="S9" i="12"/>
  <c r="S54" i="12"/>
  <c r="S34" i="12"/>
  <c r="S14" i="12"/>
  <c r="I67" i="3"/>
  <c r="L69" i="3" s="1"/>
  <c r="U104" i="3"/>
  <c r="Q32" i="3"/>
  <c r="F105" i="3"/>
  <c r="C67" i="3"/>
  <c r="F69" i="3" s="1"/>
  <c r="D71" i="3" s="1"/>
  <c r="L104" i="3"/>
  <c r="D35" i="3"/>
  <c r="J33" i="3"/>
  <c r="K33" i="3"/>
  <c r="X105" i="3"/>
  <c r="O33" i="3"/>
  <c r="K35" i="3"/>
  <c r="J35" i="3"/>
  <c r="N105" i="3"/>
  <c r="J71" i="3" l="1"/>
  <c r="J95" i="3" s="1"/>
  <c r="C95" i="3"/>
  <c r="D95" i="3"/>
  <c r="D72" i="3"/>
  <c r="T104" i="3"/>
  <c r="Q33" i="3"/>
  <c r="P33" i="3"/>
  <c r="O35" i="3"/>
  <c r="I95" i="3" l="1"/>
  <c r="J72" i="3"/>
  <c r="Q35" i="3"/>
  <c r="O67" i="3"/>
  <c r="R69" i="3" s="1"/>
  <c r="P71" i="3" s="1"/>
  <c r="P35" i="3"/>
  <c r="V105" i="3"/>
  <c r="W18" i="1"/>
  <c r="Q18" i="1"/>
  <c r="Q10" i="1"/>
  <c r="A2" i="2"/>
  <c r="D2" i="1" s="1"/>
  <c r="F3" i="12" l="1"/>
  <c r="P95" i="3"/>
  <c r="O95" i="3"/>
  <c r="P72" i="3"/>
  <c r="Q19" i="1"/>
  <c r="W7" i="1" s="1"/>
  <c r="W10" i="1" s="1"/>
  <c r="F4" i="12" l="1"/>
  <c r="F5" i="12" s="1"/>
  <c r="W19" i="1"/>
  <c r="F6" i="12" l="1"/>
  <c r="F7" i="12" s="1"/>
  <c r="F8" i="12" s="1"/>
  <c r="F9" i="12" s="1"/>
  <c r="F10" i="12" s="1"/>
  <c r="F11" i="12" s="1"/>
  <c r="F12" i="12" s="1"/>
  <c r="F13" i="12" l="1"/>
  <c r="F14" i="12" s="1"/>
  <c r="F15" i="12" s="1"/>
  <c r="F16" i="12" s="1"/>
  <c r="F17" i="12" s="1"/>
  <c r="F18" i="12" l="1"/>
  <c r="F19" i="12" s="1"/>
  <c r="F20" i="12" s="1"/>
  <c r="F21" i="12" s="1"/>
  <c r="F22" i="12" s="1"/>
  <c r="F23" i="12" l="1"/>
  <c r="F24" i="12" s="1"/>
  <c r="F25" i="12" s="1"/>
  <c r="F26" i="12" l="1"/>
  <c r="F27" i="12" l="1"/>
  <c r="F28" i="12" s="1"/>
  <c r="F29" i="12" s="1"/>
  <c r="F30" i="12" s="1"/>
  <c r="F31" i="12" l="1"/>
  <c r="F32" i="12" s="1"/>
  <c r="F33" i="12" s="1"/>
  <c r="F34" i="12" s="1"/>
  <c r="F35" i="12" s="1"/>
  <c r="F36" i="12" l="1"/>
  <c r="F37" i="12" s="1"/>
  <c r="F38" i="12" s="1"/>
  <c r="F39" i="12" s="1"/>
  <c r="F40" i="12" s="1"/>
  <c r="F41" i="12" l="1"/>
  <c r="F42" i="12" s="1"/>
  <c r="F43" i="12" s="1"/>
  <c r="F44" i="12" s="1"/>
  <c r="F45" i="12" s="1"/>
  <c r="F46" i="12" l="1"/>
  <c r="F47" i="12" s="1"/>
  <c r="F48" i="12" s="1"/>
  <c r="F49" i="12" s="1"/>
  <c r="F50" i="12" s="1"/>
  <c r="F51" i="12" l="1"/>
  <c r="F52" i="12" s="1"/>
  <c r="F53" i="12" s="1"/>
  <c r="F54" i="12" s="1"/>
  <c r="F55" i="12" s="1"/>
  <c r="F56" i="12" l="1"/>
  <c r="F57" i="12" s="1"/>
  <c r="F58" i="12" s="1"/>
  <c r="F59" i="12" s="1"/>
  <c r="F60" i="12" s="1"/>
  <c r="F61" i="12" l="1"/>
  <c r="F62" i="12" s="1"/>
  <c r="F63" i="12" s="1"/>
  <c r="M3" i="12" s="1"/>
  <c r="M4" i="12" s="1"/>
  <c r="M5" i="12" s="1"/>
  <c r="M6" i="12" l="1"/>
  <c r="M7" i="12" s="1"/>
  <c r="M8" i="12" s="1"/>
  <c r="M9" i="12" s="1"/>
  <c r="M10" i="12" s="1"/>
  <c r="M11" i="12" l="1"/>
  <c r="M12" i="12" s="1"/>
  <c r="M13" i="12" s="1"/>
  <c r="M14" i="12" s="1"/>
  <c r="M15" i="12" s="1"/>
  <c r="M16" i="12" l="1"/>
  <c r="M17" i="12" s="1"/>
  <c r="M18" i="12" s="1"/>
  <c r="M19" i="12" s="1"/>
  <c r="M20" i="12" s="1"/>
  <c r="M21" i="12" l="1"/>
  <c r="M22" i="12" s="1"/>
  <c r="M23" i="12" s="1"/>
  <c r="M24" i="12" s="1"/>
  <c r="M25" i="12" s="1"/>
  <c r="M26" i="12" l="1"/>
  <c r="M27" i="12" s="1"/>
  <c r="M28" i="12" s="1"/>
  <c r="M29" i="12" s="1"/>
  <c r="M30" i="12" s="1"/>
  <c r="M31" i="12" l="1"/>
  <c r="M32" i="12" s="1"/>
  <c r="M33" i="12" s="1"/>
  <c r="M34" i="12" s="1"/>
  <c r="M35" i="12" s="1"/>
  <c r="M36" i="12" l="1"/>
  <c r="M37" i="12" s="1"/>
  <c r="M38" i="12" s="1"/>
  <c r="M39" i="12" s="1"/>
  <c r="M40" i="12" s="1"/>
  <c r="M41" i="12" l="1"/>
  <c r="M42" i="12" s="1"/>
  <c r="M43" i="12" s="1"/>
  <c r="M44" i="12" s="1"/>
  <c r="M45" i="12" s="1"/>
  <c r="M46" i="12" l="1"/>
  <c r="M47" i="12" s="1"/>
  <c r="M48" i="12" s="1"/>
  <c r="M49" i="12" s="1"/>
  <c r="M50" i="12" s="1"/>
  <c r="M51" i="12" l="1"/>
  <c r="M52" i="12" s="1"/>
  <c r="M53" i="12" s="1"/>
  <c r="M54" i="12" s="1"/>
  <c r="M55" i="12" s="1"/>
  <c r="M56" i="12" l="1"/>
  <c r="M57" i="12" s="1"/>
  <c r="M58" i="12" s="1"/>
  <c r="M59" i="12" s="1"/>
  <c r="M60" i="12" s="1"/>
  <c r="M61" i="12" l="1"/>
  <c r="M62" i="12" s="1"/>
  <c r="M63" i="12" s="1"/>
  <c r="T3" i="12" s="1"/>
  <c r="T4" i="12" s="1"/>
  <c r="T5" i="12" s="1"/>
  <c r="T6" i="12" l="1"/>
  <c r="T7" i="12" s="1"/>
  <c r="T8" i="12" s="1"/>
  <c r="T9" i="12" s="1"/>
  <c r="T10" i="12" s="1"/>
  <c r="T11" i="12" s="1"/>
  <c r="T12" i="12" s="1"/>
  <c r="T13" i="12" s="1"/>
  <c r="T14" i="12" s="1"/>
  <c r="T15" i="12" s="1"/>
  <c r="T16" i="12" s="1"/>
  <c r="T17" i="12" s="1"/>
  <c r="T18" i="12" s="1"/>
  <c r="T19" i="12" s="1"/>
  <c r="T20" i="12" s="1"/>
  <c r="T21" i="12" s="1"/>
  <c r="T22" i="12" s="1"/>
  <c r="T23" i="12" s="1"/>
  <c r="T24" i="12" s="1"/>
  <c r="T25" i="12" s="1"/>
  <c r="T26" i="12" s="1"/>
  <c r="T27" i="12" s="1"/>
  <c r="T28" i="12" s="1"/>
  <c r="T29" i="12" s="1"/>
  <c r="T30" i="12" s="1"/>
  <c r="T31" i="12" s="1"/>
  <c r="T32" i="12" s="1"/>
  <c r="T33" i="12" s="1"/>
  <c r="T34" i="12" s="1"/>
  <c r="T35" i="12" s="1"/>
  <c r="T36" i="12" s="1"/>
  <c r="T37" i="12" s="1"/>
  <c r="T38" i="12" s="1"/>
  <c r="T39" i="12" s="1"/>
  <c r="T40" i="12" s="1"/>
  <c r="T41" i="12" s="1"/>
  <c r="T42" i="12" s="1"/>
  <c r="T43" i="12" s="1"/>
  <c r="T44" i="12" s="1"/>
  <c r="T45" i="12" s="1"/>
  <c r="T46" i="12" s="1"/>
  <c r="T47" i="12" s="1"/>
  <c r="T48" i="12" s="1"/>
  <c r="T49" i="12" s="1"/>
  <c r="T50" i="12" s="1"/>
  <c r="T51" i="12" s="1"/>
  <c r="T52" i="12" s="1"/>
  <c r="T53" i="12" s="1"/>
  <c r="T54" i="12" s="1"/>
  <c r="T55" i="12" s="1"/>
  <c r="T56" i="12" s="1"/>
  <c r="T57" i="12" s="1"/>
  <c r="T58" i="12" s="1"/>
  <c r="T59" i="12" s="1"/>
  <c r="T60" i="12" s="1"/>
  <c r="T61" i="12" s="1"/>
  <c r="T62" i="12" s="1"/>
  <c r="T63" i="12" s="1"/>
</calcChain>
</file>

<file path=xl/sharedStrings.xml><?xml version="1.0" encoding="utf-8"?>
<sst xmlns="http://schemas.openxmlformats.org/spreadsheetml/2006/main" count="641" uniqueCount="172">
  <si>
    <t>年</t>
    <rPh sb="0" eb="1">
      <t>ネン</t>
    </rPh>
    <phoneticPr fontId="2"/>
  </si>
  <si>
    <t>～</t>
    <phoneticPr fontId="2"/>
  </si>
  <si>
    <t>今までの経歴</t>
    <rPh sb="0" eb="1">
      <t>イマ</t>
    </rPh>
    <rPh sb="4" eb="6">
      <t>ケイレキ</t>
    </rPh>
    <phoneticPr fontId="2"/>
  </si>
  <si>
    <t>やりたい事業</t>
    <rPh sb="4" eb="6">
      <t>ジギョウ</t>
    </rPh>
    <phoneticPr fontId="2"/>
  </si>
  <si>
    <t>現在までの経緯</t>
    <rPh sb="0" eb="2">
      <t>ゲンザイ</t>
    </rPh>
    <rPh sb="5" eb="7">
      <t>ケイイ</t>
    </rPh>
    <phoneticPr fontId="2"/>
  </si>
  <si>
    <t>理念</t>
    <rPh sb="0" eb="2">
      <t>リネン</t>
    </rPh>
    <phoneticPr fontId="2"/>
  </si>
  <si>
    <t>現年齢</t>
    <rPh sb="0" eb="1">
      <t>ゲン</t>
    </rPh>
    <rPh sb="1" eb="3">
      <t>ネンレイ</t>
    </rPh>
    <phoneticPr fontId="2"/>
  </si>
  <si>
    <t>歳</t>
    <rPh sb="0" eb="1">
      <t>サイ</t>
    </rPh>
    <phoneticPr fontId="2"/>
  </si>
  <si>
    <t>氏　名</t>
    <phoneticPr fontId="2"/>
  </si>
  <si>
    <t>現日付</t>
    <rPh sb="0" eb="3">
      <t>ゲンヒヅケ</t>
    </rPh>
    <phoneticPr fontId="2"/>
  </si>
  <si>
    <r>
      <rPr>
        <b/>
        <sz val="11"/>
        <color theme="1"/>
        <rFont val="游ゴシック"/>
        <family val="3"/>
        <charset val="128"/>
        <scheme val="minor"/>
      </rPr>
      <t>特徴・属性</t>
    </r>
    <r>
      <rPr>
        <sz val="11"/>
        <color theme="1"/>
        <rFont val="游ゴシック"/>
        <family val="2"/>
        <charset val="128"/>
        <scheme val="minor"/>
      </rPr>
      <t xml:space="preserve">
</t>
    </r>
    <r>
      <rPr>
        <sz val="9"/>
        <color theme="1"/>
        <rFont val="游ゴシック"/>
        <family val="3"/>
        <charset val="128"/>
        <scheme val="minor"/>
      </rPr>
      <t>(性別・年齢・趣向等)</t>
    </r>
    <rPh sb="0" eb="2">
      <t>トクチョウ</t>
    </rPh>
    <rPh sb="3" eb="5">
      <t>ゾクセイ</t>
    </rPh>
    <rPh sb="7" eb="9">
      <t>セイベツ</t>
    </rPh>
    <rPh sb="10" eb="12">
      <t>ネンレイ</t>
    </rPh>
    <rPh sb="13" eb="15">
      <t>シュコウ</t>
    </rPh>
    <rPh sb="15" eb="16">
      <t>トウ</t>
    </rPh>
    <phoneticPr fontId="2"/>
  </si>
  <si>
    <t>主な顧客</t>
    <rPh sb="0" eb="1">
      <t>オモ</t>
    </rPh>
    <rPh sb="2" eb="4">
      <t>コキャク</t>
    </rPh>
    <phoneticPr fontId="2"/>
  </si>
  <si>
    <t>競合</t>
    <rPh sb="0" eb="2">
      <t>キョウゴウ</t>
    </rPh>
    <phoneticPr fontId="2"/>
  </si>
  <si>
    <t>差別化</t>
    <rPh sb="0" eb="3">
      <t>サベツカ</t>
    </rPh>
    <phoneticPr fontId="2"/>
  </si>
  <si>
    <t>競合の特徴</t>
    <rPh sb="0" eb="2">
      <t>キョウゴウ</t>
    </rPh>
    <rPh sb="3" eb="5">
      <t>トクチョウ</t>
    </rPh>
    <phoneticPr fontId="2"/>
  </si>
  <si>
    <t>計</t>
    <rPh sb="0" eb="1">
      <t>ケイ</t>
    </rPh>
    <phoneticPr fontId="2"/>
  </si>
  <si>
    <t>(内訳)</t>
    <rPh sb="1" eb="3">
      <t>ウチワケ</t>
    </rPh>
    <phoneticPr fontId="2"/>
  </si>
  <si>
    <t>合計</t>
    <rPh sb="0" eb="2">
      <t>ゴウケイ</t>
    </rPh>
    <phoneticPr fontId="2"/>
  </si>
  <si>
    <t>自己資金</t>
    <rPh sb="0" eb="4">
      <t>ジコシキン</t>
    </rPh>
    <phoneticPr fontId="2"/>
  </si>
  <si>
    <t>創業者自身
家族
友人知人</t>
    <rPh sb="0" eb="3">
      <t>ソウギョウシャ</t>
    </rPh>
    <rPh sb="3" eb="5">
      <t>ジシン</t>
    </rPh>
    <rPh sb="6" eb="8">
      <t>カゾク</t>
    </rPh>
    <rPh sb="9" eb="13">
      <t>ユウジンチジン</t>
    </rPh>
    <phoneticPr fontId="2"/>
  </si>
  <si>
    <t>調達先・調達方法</t>
    <rPh sb="0" eb="3">
      <t>チョウタツサキ</t>
    </rPh>
    <rPh sb="4" eb="6">
      <t>チョウタツ</t>
    </rPh>
    <rPh sb="6" eb="8">
      <t>ホウホウ</t>
    </rPh>
    <phoneticPr fontId="2"/>
  </si>
  <si>
    <r>
      <rPr>
        <b/>
        <sz val="12"/>
        <color theme="1"/>
        <rFont val="游ゴシック"/>
        <family val="3"/>
        <charset val="128"/>
        <scheme val="minor"/>
      </rPr>
      <t>借入金</t>
    </r>
    <r>
      <rPr>
        <sz val="11"/>
        <color theme="1"/>
        <rFont val="游ゴシック"/>
        <family val="3"/>
        <charset val="128"/>
        <scheme val="minor"/>
      </rPr>
      <t xml:space="preserve">
(融資)</t>
    </r>
    <rPh sb="0" eb="2">
      <t>カリイレ</t>
    </rPh>
    <rPh sb="2" eb="3">
      <t>キン</t>
    </rPh>
    <rPh sb="5" eb="7">
      <t>ユウシ</t>
    </rPh>
    <phoneticPr fontId="2"/>
  </si>
  <si>
    <t>見えない</t>
    <rPh sb="0" eb="1">
      <t>ミ</t>
    </rPh>
    <phoneticPr fontId="2"/>
  </si>
  <si>
    <t>見える</t>
    <rPh sb="0" eb="1">
      <t>ミ</t>
    </rPh>
    <phoneticPr fontId="2"/>
  </si>
  <si>
    <r>
      <rPr>
        <b/>
        <sz val="11"/>
        <color rgb="FFFF0000"/>
        <rFont val="游ゴシック"/>
        <family val="3"/>
        <charset val="128"/>
        <scheme val="minor"/>
      </rPr>
      <t>真のニーズ</t>
    </r>
    <r>
      <rPr>
        <sz val="11"/>
        <color theme="1"/>
        <rFont val="游ゴシック"/>
        <family val="2"/>
        <charset val="128"/>
        <scheme val="minor"/>
      </rPr>
      <t xml:space="preserve">
</t>
    </r>
    <r>
      <rPr>
        <sz val="9"/>
        <color theme="1"/>
        <rFont val="游ゴシック"/>
        <family val="3"/>
        <charset val="128"/>
        <scheme val="minor"/>
      </rPr>
      <t>(何を求めているか)</t>
    </r>
    <rPh sb="0" eb="1">
      <t>シン</t>
    </rPh>
    <rPh sb="7" eb="8">
      <t>ナニ</t>
    </rPh>
    <rPh sb="9" eb="10">
      <t>モト</t>
    </rPh>
    <phoneticPr fontId="2"/>
  </si>
  <si>
    <r>
      <rPr>
        <b/>
        <sz val="11"/>
        <color rgb="FFFF0000"/>
        <rFont val="游ゴシック"/>
        <family val="3"/>
        <charset val="128"/>
        <scheme val="minor"/>
      </rPr>
      <t>自身の強み</t>
    </r>
    <r>
      <rPr>
        <b/>
        <sz val="11"/>
        <color theme="1"/>
        <rFont val="游ゴシック"/>
        <family val="3"/>
        <charset val="128"/>
        <scheme val="minor"/>
      </rPr>
      <t xml:space="preserve">
</t>
    </r>
    <r>
      <rPr>
        <sz val="9"/>
        <color theme="1"/>
        <rFont val="游ゴシック"/>
        <family val="3"/>
        <charset val="128"/>
        <scheme val="minor"/>
      </rPr>
      <t>資格・特技
長所　など</t>
    </r>
    <rPh sb="0" eb="2">
      <t>ジシン</t>
    </rPh>
    <rPh sb="3" eb="4">
      <t>ツヨ</t>
    </rPh>
    <rPh sb="6" eb="8">
      <t>シカク</t>
    </rPh>
    <rPh sb="9" eb="11">
      <t>トクギ</t>
    </rPh>
    <rPh sb="12" eb="14">
      <t>チョウショ</t>
    </rPh>
    <phoneticPr fontId="2"/>
  </si>
  <si>
    <r>
      <rPr>
        <b/>
        <sz val="11"/>
        <color rgb="FFFF0000"/>
        <rFont val="游ゴシック"/>
        <family val="3"/>
        <charset val="128"/>
        <scheme val="minor"/>
      </rPr>
      <t>競合にない強み</t>
    </r>
    <r>
      <rPr>
        <sz val="11"/>
        <color theme="1"/>
        <rFont val="游ゴシック"/>
        <family val="2"/>
        <charset val="128"/>
        <scheme val="minor"/>
      </rPr>
      <t xml:space="preserve">
</t>
    </r>
    <r>
      <rPr>
        <sz val="9"/>
        <color theme="1"/>
        <rFont val="游ゴシック"/>
        <family val="3"/>
        <charset val="128"/>
        <scheme val="minor"/>
      </rPr>
      <t>(商品・サービスの強み)</t>
    </r>
    <rPh sb="0" eb="2">
      <t>キョウゴウ</t>
    </rPh>
    <rPh sb="5" eb="6">
      <t>ツヨ</t>
    </rPh>
    <rPh sb="9" eb="11">
      <t>ショウヒン</t>
    </rPh>
    <rPh sb="17" eb="18">
      <t>ツヨ</t>
    </rPh>
    <phoneticPr fontId="2"/>
  </si>
  <si>
    <r>
      <rPr>
        <b/>
        <sz val="12"/>
        <color theme="1"/>
        <rFont val="游ゴシック"/>
        <family val="3"/>
        <charset val="128"/>
        <scheme val="minor"/>
      </rPr>
      <t>人材</t>
    </r>
    <r>
      <rPr>
        <b/>
        <sz val="11"/>
        <color theme="1"/>
        <rFont val="游ゴシック"/>
        <family val="3"/>
        <charset val="128"/>
        <scheme val="minor"/>
      </rPr>
      <t xml:space="preserve">
【</t>
    </r>
    <r>
      <rPr>
        <b/>
        <sz val="11"/>
        <color rgb="FFFF0000"/>
        <rFont val="游ゴシック"/>
        <family val="3"/>
        <charset val="128"/>
        <scheme val="minor"/>
      </rPr>
      <t>ヒト</t>
    </r>
    <r>
      <rPr>
        <b/>
        <sz val="11"/>
        <color theme="1"/>
        <rFont val="游ゴシック"/>
        <family val="3"/>
        <charset val="128"/>
        <scheme val="minor"/>
      </rPr>
      <t>】</t>
    </r>
    <rPh sb="0" eb="2">
      <t>ジンザイ</t>
    </rPh>
    <phoneticPr fontId="2"/>
  </si>
  <si>
    <r>
      <rPr>
        <b/>
        <sz val="10"/>
        <color theme="1"/>
        <rFont val="游ゴシック"/>
        <family val="3"/>
        <charset val="128"/>
        <scheme val="minor"/>
      </rPr>
      <t>技術・ノウハウ</t>
    </r>
    <r>
      <rPr>
        <b/>
        <sz val="11"/>
        <color theme="1"/>
        <rFont val="游ゴシック"/>
        <family val="3"/>
        <charset val="128"/>
        <scheme val="minor"/>
      </rPr>
      <t xml:space="preserve">
【</t>
    </r>
    <r>
      <rPr>
        <b/>
        <sz val="11"/>
        <color rgb="FFFF0000"/>
        <rFont val="游ゴシック"/>
        <family val="3"/>
        <charset val="128"/>
        <scheme val="minor"/>
      </rPr>
      <t>情報</t>
    </r>
    <r>
      <rPr>
        <b/>
        <sz val="11"/>
        <color theme="1"/>
        <rFont val="游ゴシック"/>
        <family val="3"/>
        <charset val="128"/>
        <scheme val="minor"/>
      </rPr>
      <t>】</t>
    </r>
    <rPh sb="0" eb="2">
      <t>ギジュツ</t>
    </rPh>
    <rPh sb="9" eb="11">
      <t>ジョウホウ</t>
    </rPh>
    <phoneticPr fontId="2"/>
  </si>
  <si>
    <r>
      <rPr>
        <b/>
        <sz val="12"/>
        <color theme="1"/>
        <rFont val="游ゴシック"/>
        <family val="3"/>
        <charset val="128"/>
        <scheme val="minor"/>
      </rPr>
      <t>運転資金</t>
    </r>
    <r>
      <rPr>
        <b/>
        <sz val="11"/>
        <color theme="1"/>
        <rFont val="游ゴシック"/>
        <family val="3"/>
        <charset val="128"/>
        <scheme val="minor"/>
      </rPr>
      <t xml:space="preserve">
【</t>
    </r>
    <r>
      <rPr>
        <b/>
        <sz val="11"/>
        <color rgb="FFFF0000"/>
        <rFont val="游ゴシック"/>
        <family val="3"/>
        <charset val="128"/>
        <scheme val="minor"/>
      </rPr>
      <t>カネ</t>
    </r>
    <r>
      <rPr>
        <b/>
        <sz val="11"/>
        <color theme="1"/>
        <rFont val="游ゴシック"/>
        <family val="3"/>
        <charset val="128"/>
        <scheme val="minor"/>
      </rPr>
      <t>】</t>
    </r>
    <rPh sb="0" eb="4">
      <t>ウンテンシキン</t>
    </rPh>
    <phoneticPr fontId="2"/>
  </si>
  <si>
    <r>
      <rPr>
        <b/>
        <sz val="12"/>
        <color theme="1"/>
        <rFont val="游ゴシック"/>
        <family val="3"/>
        <charset val="128"/>
        <scheme val="minor"/>
      </rPr>
      <t>設備資金</t>
    </r>
    <r>
      <rPr>
        <b/>
        <sz val="11"/>
        <color theme="1"/>
        <rFont val="游ゴシック"/>
        <family val="3"/>
        <charset val="128"/>
        <scheme val="minor"/>
      </rPr>
      <t xml:space="preserve">
【</t>
    </r>
    <r>
      <rPr>
        <b/>
        <sz val="11"/>
        <color rgb="FFFF0000"/>
        <rFont val="游ゴシック"/>
        <family val="3"/>
        <charset val="128"/>
        <scheme val="minor"/>
      </rPr>
      <t>モノ</t>
    </r>
    <r>
      <rPr>
        <b/>
        <sz val="11"/>
        <color theme="1"/>
        <rFont val="游ゴシック"/>
        <family val="3"/>
        <charset val="128"/>
        <scheme val="minor"/>
      </rPr>
      <t>】</t>
    </r>
    <rPh sb="0" eb="2">
      <t>セツビ</t>
    </rPh>
    <rPh sb="2" eb="4">
      <t>シキン</t>
    </rPh>
    <phoneticPr fontId="2"/>
  </si>
  <si>
    <t>1年後</t>
    <rPh sb="1" eb="2">
      <t>ネン</t>
    </rPh>
    <rPh sb="2" eb="3">
      <t>ゴ</t>
    </rPh>
    <phoneticPr fontId="2"/>
  </si>
  <si>
    <t>割合</t>
    <rPh sb="0" eb="2">
      <t>ワリアイ</t>
    </rPh>
    <phoneticPr fontId="2"/>
  </si>
  <si>
    <t>売上高</t>
    <rPh sb="0" eb="3">
      <t>ウリアゲダカ</t>
    </rPh>
    <phoneticPr fontId="2"/>
  </si>
  <si>
    <t>原価</t>
    <rPh sb="0" eb="2">
      <t>ゲンカ</t>
    </rPh>
    <phoneticPr fontId="2"/>
  </si>
  <si>
    <t>金額(円)</t>
    <rPh sb="0" eb="2">
      <t>キンガク</t>
    </rPh>
    <rPh sb="3" eb="4">
      <t>エン</t>
    </rPh>
    <phoneticPr fontId="2"/>
  </si>
  <si>
    <t>原価・売上総利益</t>
    <rPh sb="0" eb="2">
      <t>ゲンカ</t>
    </rPh>
    <phoneticPr fontId="2"/>
  </si>
  <si>
    <t>販管費・営業利益</t>
    <rPh sb="0" eb="3">
      <t>ハンカンヒ</t>
    </rPh>
    <rPh sb="4" eb="6">
      <t>エイギョウ</t>
    </rPh>
    <rPh sb="6" eb="8">
      <t>リエキ</t>
    </rPh>
    <phoneticPr fontId="2"/>
  </si>
  <si>
    <t>3年後</t>
    <rPh sb="1" eb="2">
      <t>ネン</t>
    </rPh>
    <rPh sb="2" eb="3">
      <t>ゴ</t>
    </rPh>
    <phoneticPr fontId="2"/>
  </si>
  <si>
    <t>営業日数</t>
    <rPh sb="0" eb="2">
      <t>エイギョウ</t>
    </rPh>
    <rPh sb="2" eb="4">
      <t>ニッスウ</t>
    </rPh>
    <phoneticPr fontId="2"/>
  </si>
  <si>
    <t>原価率</t>
    <rPh sb="0" eb="3">
      <t>ゲンカリツ</t>
    </rPh>
    <phoneticPr fontId="2"/>
  </si>
  <si>
    <t>創業時</t>
    <rPh sb="0" eb="3">
      <t>ソウギョウジ</t>
    </rPh>
    <phoneticPr fontId="2"/>
  </si>
  <si>
    <t>売上高(月)</t>
    <rPh sb="0" eb="3">
      <t>ウリアゲダカ</t>
    </rPh>
    <rPh sb="4" eb="5">
      <t>ツキ</t>
    </rPh>
    <phoneticPr fontId="2"/>
  </si>
  <si>
    <t>粗利益</t>
    <rPh sb="0" eb="2">
      <t>アラリ</t>
    </rPh>
    <rPh sb="2" eb="3">
      <t>エキ</t>
    </rPh>
    <phoneticPr fontId="2"/>
  </si>
  <si>
    <t>利益</t>
    <rPh sb="0" eb="2">
      <t>リエキ</t>
    </rPh>
    <phoneticPr fontId="2"/>
  </si>
  <si>
    <t>経費</t>
    <rPh sb="0" eb="2">
      <t>ケイヒ</t>
    </rPh>
    <phoneticPr fontId="2"/>
  </si>
  <si>
    <t>ＰＲ</t>
    <phoneticPr fontId="2"/>
  </si>
  <si>
    <t>ＰＲ方法</t>
    <rPh sb="2" eb="4">
      <t>ホウホウ</t>
    </rPh>
    <phoneticPr fontId="2"/>
  </si>
  <si>
    <t>粗利益</t>
    <rPh sb="0" eb="3">
      <t>アラリエキ</t>
    </rPh>
    <phoneticPr fontId="2"/>
  </si>
  <si>
    <r>
      <rPr>
        <b/>
        <sz val="11"/>
        <color theme="1"/>
        <rFont val="游ゴシック"/>
        <family val="3"/>
        <charset val="128"/>
        <scheme val="minor"/>
      </rPr>
      <t>いつ</t>
    </r>
    <r>
      <rPr>
        <sz val="11"/>
        <color theme="1"/>
        <rFont val="游ゴシック"/>
        <family val="2"/>
        <charset val="128"/>
        <scheme val="minor"/>
      </rPr>
      <t xml:space="preserve">
</t>
    </r>
    <r>
      <rPr>
        <sz val="9"/>
        <color theme="1"/>
        <rFont val="游ゴシック"/>
        <family val="3"/>
        <charset val="128"/>
        <scheme val="minor"/>
      </rPr>
      <t>(営業日、営業時間等)</t>
    </r>
    <rPh sb="4" eb="7">
      <t>エイギョウビ</t>
    </rPh>
    <rPh sb="8" eb="12">
      <t>エイギョウジカン</t>
    </rPh>
    <rPh sb="12" eb="13">
      <t>トウ</t>
    </rPh>
    <phoneticPr fontId="2"/>
  </si>
  <si>
    <r>
      <t>生年</t>
    </r>
    <r>
      <rPr>
        <b/>
        <sz val="8"/>
        <color theme="1"/>
        <rFont val="游ゴシック"/>
        <family val="3"/>
        <charset val="128"/>
        <scheme val="minor"/>
      </rPr>
      <t>(西暦入力)</t>
    </r>
    <r>
      <rPr>
        <b/>
        <sz val="11"/>
        <color theme="1"/>
        <rFont val="游ゴシック"/>
        <family val="3"/>
        <charset val="128"/>
        <scheme val="minor"/>
      </rPr>
      <t>/月/日</t>
    </r>
    <rPh sb="0" eb="2">
      <t>セイネン</t>
    </rPh>
    <rPh sb="3" eb="5">
      <t>セイレキ</t>
    </rPh>
    <rPh sb="5" eb="7">
      <t>ニュウリョク</t>
    </rPh>
    <rPh sb="9" eb="10">
      <t>ツキ</t>
    </rPh>
    <rPh sb="11" eb="12">
      <t>ヒ</t>
    </rPh>
    <phoneticPr fontId="2"/>
  </si>
  <si>
    <t>業　種</t>
    <rPh sb="0" eb="1">
      <t>ギョウ</t>
    </rPh>
    <rPh sb="2" eb="3">
      <t>シュ</t>
    </rPh>
    <phoneticPr fontId="2"/>
  </si>
  <si>
    <t>事業内容</t>
    <rPh sb="0" eb="2">
      <t>ジギョウ</t>
    </rPh>
    <rPh sb="2" eb="4">
      <t>ナイヨウ</t>
    </rPh>
    <phoneticPr fontId="2"/>
  </si>
  <si>
    <r>
      <rPr>
        <b/>
        <sz val="11"/>
        <color rgb="FFFF0000"/>
        <rFont val="游ゴシック"/>
        <family val="3"/>
        <charset val="128"/>
        <scheme val="minor"/>
      </rPr>
      <t>何を</t>
    </r>
    <r>
      <rPr>
        <sz val="11"/>
        <color theme="1"/>
        <rFont val="游ゴシック"/>
        <family val="2"/>
        <charset val="128"/>
        <scheme val="minor"/>
      </rPr>
      <t xml:space="preserve">
</t>
    </r>
    <r>
      <rPr>
        <sz val="9"/>
        <color theme="1"/>
        <rFont val="游ゴシック"/>
        <family val="3"/>
        <charset val="128"/>
        <scheme val="minor"/>
      </rPr>
      <t xml:space="preserve">(商品・サービスの形)
</t>
    </r>
    <r>
      <rPr>
        <sz val="8"/>
        <color theme="1"/>
        <rFont val="游ゴシック"/>
        <family val="3"/>
        <charset val="128"/>
        <scheme val="minor"/>
      </rPr>
      <t>※真のニーズを満たす手段</t>
    </r>
    <rPh sb="0" eb="1">
      <t>ナニ</t>
    </rPh>
    <rPh sb="4" eb="6">
      <t>ショウヒン</t>
    </rPh>
    <rPh sb="12" eb="13">
      <t>カタチ</t>
    </rPh>
    <rPh sb="16" eb="17">
      <t>シン</t>
    </rPh>
    <rPh sb="22" eb="23">
      <t>ミ</t>
    </rPh>
    <rPh sb="25" eb="27">
      <t>シュダン</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</si>
  <si>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</si>
  <si>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</si>
  <si>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</si>
  <si>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</si>
  <si>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</si>
  <si>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</si>
  <si>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</si>
  <si>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</si>
  <si>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</si>
  <si>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</si>
  <si>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</si>
  <si>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</si>
  <si>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</si>
  <si>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</si>
  <si>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</si>
  <si>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</si>
  <si>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</si>
  <si>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</si>
  <si>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</si>
  <si>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</si>
  <si>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(固定費)</t>
    <rPh sb="1" eb="4">
      <t>コテイヒ</t>
    </rPh>
    <phoneticPr fontId="2"/>
  </si>
  <si>
    <t>1－</t>
    <phoneticPr fontId="2"/>
  </si>
  <si>
    <t>(変動費率)</t>
    <phoneticPr fontId="2"/>
  </si>
  <si>
    <t>＝</t>
    <phoneticPr fontId="2"/>
  </si>
  <si>
    <t>(生活費)</t>
    <rPh sb="1" eb="4">
      <t>セイカツヒ</t>
    </rPh>
    <phoneticPr fontId="2"/>
  </si>
  <si>
    <t>(国民健康保険)</t>
    <rPh sb="1" eb="7">
      <t>コクミンケンコウホケン</t>
    </rPh>
    <phoneticPr fontId="2"/>
  </si>
  <si>
    <t>丸亀市の国民健康保険料を自動計算できる｜丸亀市 国民健康保険計算機 (kokuho-keisan.com)</t>
  </si>
  <si>
    <t>(国民年金)</t>
    <rPh sb="1" eb="3">
      <t>コクミン</t>
    </rPh>
    <rPh sb="3" eb="5">
      <t>ネンキン</t>
    </rPh>
    <phoneticPr fontId="2"/>
  </si>
  <si>
    <t>(借入返済元金)</t>
    <rPh sb="1" eb="3">
      <t>カリイレ</t>
    </rPh>
    <rPh sb="3" eb="5">
      <t>ヘンサイ</t>
    </rPh>
    <rPh sb="5" eb="7">
      <t>ガンキン</t>
    </rPh>
    <phoneticPr fontId="2"/>
  </si>
  <si>
    <t>目標利益</t>
    <rPh sb="0" eb="2">
      <t>モクヒョウ</t>
    </rPh>
    <rPh sb="2" eb="4">
      <t>リエキ</t>
    </rPh>
    <phoneticPr fontId="2"/>
  </si>
  <si>
    <t>(安全余裕率)</t>
    <rPh sb="1" eb="6">
      <t>アンゼンヨユウリツ</t>
    </rPh>
    <phoneticPr fontId="2"/>
  </si>
  <si>
    <t>(変動費)</t>
    <phoneticPr fontId="2"/>
  </si>
  <si>
    <t>(固定費)</t>
    <rPh sb="1" eb="3">
      <t>コテイ</t>
    </rPh>
    <phoneticPr fontId="2"/>
  </si>
  <si>
    <t>＋</t>
    <phoneticPr fontId="2"/>
  </si>
  <si>
    <t>(目標利益)</t>
    <rPh sb="1" eb="5">
      <t>モクヒョウリエキ</t>
    </rPh>
    <phoneticPr fontId="2"/>
  </si>
  <si>
    <t>(必要運転資金)</t>
    <rPh sb="1" eb="3">
      <t>ヒツヨウ</t>
    </rPh>
    <rPh sb="3" eb="5">
      <t>ウンテン</t>
    </rPh>
    <rPh sb="5" eb="7">
      <t>シキン</t>
    </rPh>
    <phoneticPr fontId="2"/>
  </si>
  <si>
    <t>←希望額を入力(所得税は不算入)</t>
    <rPh sb="1" eb="3">
      <t>キボウ</t>
    </rPh>
    <rPh sb="3" eb="4">
      <t>ガク</t>
    </rPh>
    <rPh sb="5" eb="7">
      <t>ニュウリョク</t>
    </rPh>
    <rPh sb="8" eb="11">
      <t>ショトクゼイ</t>
    </rPh>
    <rPh sb="12" eb="15">
      <t>フサンニュウ</t>
    </rPh>
    <phoneticPr fontId="2"/>
  </si>
  <si>
    <t>←下記リンクを参考に入力</t>
    <rPh sb="1" eb="3">
      <t>カキ</t>
    </rPh>
    <rPh sb="7" eb="9">
      <t>サンコウ</t>
    </rPh>
    <rPh sb="10" eb="12">
      <t>ニュウリョク</t>
    </rPh>
    <phoneticPr fontId="2"/>
  </si>
  <si>
    <t>←「借入金÷返済月数」で算出して入力</t>
    <rPh sb="2" eb="5">
      <t>カリイレキン</t>
    </rPh>
    <rPh sb="6" eb="8">
      <t>ヘンサイ</t>
    </rPh>
    <rPh sb="8" eb="10">
      <t>ツキスウ</t>
    </rPh>
    <rPh sb="12" eb="14">
      <t>サンシュツ</t>
    </rPh>
    <rPh sb="16" eb="18">
      <t>ニュウリョク</t>
    </rPh>
    <phoneticPr fontId="2"/>
  </si>
  <si>
    <t>売上高</t>
    <rPh sb="0" eb="2">
      <t>ウリアゲ</t>
    </rPh>
    <rPh sb="2" eb="3">
      <t>ダカ</t>
    </rPh>
    <phoneticPr fontId="2"/>
  </si>
  <si>
    <t>固定費</t>
    <rPh sb="0" eb="3">
      <t>コテイヒ</t>
    </rPh>
    <phoneticPr fontId="2"/>
  </si>
  <si>
    <t>(円)</t>
    <rPh sb="1" eb="2">
      <t>エン</t>
    </rPh>
    <phoneticPr fontId="2"/>
  </si>
  <si>
    <r>
      <t xml:space="preserve">増加率
</t>
    </r>
    <r>
      <rPr>
        <sz val="8"/>
        <color theme="1"/>
        <rFont val="游ゴシック"/>
        <family val="3"/>
        <charset val="128"/>
        <scheme val="minor"/>
      </rPr>
      <t>(対創業時)</t>
    </r>
    <rPh sb="0" eb="2">
      <t>ゾウカ</t>
    </rPh>
    <rPh sb="2" eb="3">
      <t>リツ</t>
    </rPh>
    <rPh sb="5" eb="6">
      <t>タイ</t>
    </rPh>
    <rPh sb="6" eb="9">
      <t>ソウギョウジ</t>
    </rPh>
    <phoneticPr fontId="2"/>
  </si>
  <si>
    <t>損益分岐点</t>
    <rPh sb="0" eb="2">
      <t>ソンエキ</t>
    </rPh>
    <rPh sb="2" eb="5">
      <t>ブンキテン</t>
    </rPh>
    <phoneticPr fontId="2"/>
  </si>
  <si>
    <t>目標売上高</t>
    <rPh sb="0" eb="2">
      <t>モクヒョウ</t>
    </rPh>
    <rPh sb="2" eb="5">
      <t>ウリアゲダカ</t>
    </rPh>
    <phoneticPr fontId="2"/>
  </si>
  <si>
    <t>過不足額＝</t>
    <rPh sb="0" eb="3">
      <t>カブソク</t>
    </rPh>
    <rPh sb="3" eb="4">
      <t>ガク</t>
    </rPh>
    <phoneticPr fontId="2"/>
  </si>
  <si>
    <r>
      <rPr>
        <b/>
        <sz val="12"/>
        <color rgb="FFFF0000"/>
        <rFont val="游ゴシック"/>
        <family val="3"/>
        <charset val="128"/>
        <scheme val="minor"/>
      </rPr>
      <t>目標売上高</t>
    </r>
    <r>
      <rPr>
        <b/>
        <sz val="12"/>
        <color theme="1"/>
        <rFont val="游ゴシック"/>
        <family val="3"/>
        <charset val="128"/>
        <scheme val="minor"/>
      </rPr>
      <t>＝</t>
    </r>
    <rPh sb="0" eb="2">
      <t>モクヒョウ</t>
    </rPh>
    <rPh sb="2" eb="5">
      <t>ウリアゲダカ</t>
    </rPh>
    <phoneticPr fontId="2"/>
  </si>
  <si>
    <t>目標とする利益を得るための売上高</t>
    <rPh sb="0" eb="2">
      <t>モクヒョウ</t>
    </rPh>
    <rPh sb="5" eb="7">
      <t>リエキ</t>
    </rPh>
    <rPh sb="8" eb="9">
      <t>エ</t>
    </rPh>
    <rPh sb="13" eb="15">
      <t>ウリアゲ</t>
    </rPh>
    <rPh sb="15" eb="16">
      <t>ダカ</t>
    </rPh>
    <phoneticPr fontId="2"/>
  </si>
  <si>
    <r>
      <rPr>
        <b/>
        <sz val="18"/>
        <color theme="1"/>
        <rFont val="游ゴシック"/>
        <family val="3"/>
        <charset val="128"/>
        <scheme val="minor"/>
      </rPr>
      <t>利益がゼロになる売上高</t>
    </r>
    <r>
      <rPr>
        <sz val="12"/>
        <color theme="1"/>
        <rFont val="游ゴシック"/>
        <family val="3"/>
        <charset val="128"/>
        <scheme val="minor"/>
      </rPr>
      <t>(損益分岐点売上高)</t>
    </r>
    <rPh sb="12" eb="14">
      <t>ソンエキ</t>
    </rPh>
    <rPh sb="14" eb="17">
      <t>ブンキテン</t>
    </rPh>
    <rPh sb="17" eb="19">
      <t>ウリアゲ</t>
    </rPh>
    <rPh sb="19" eb="20">
      <t>ダカ</t>
    </rPh>
    <phoneticPr fontId="2"/>
  </si>
  <si>
    <t>国民年金の加入と保険料のご案内｜日本年金機構 (nenkin.go.jp)</t>
  </si>
  <si>
    <t>↓(参考HP)</t>
    <rPh sb="2" eb="4">
      <t>サンコウ</t>
    </rPh>
    <phoneticPr fontId="2"/>
  </si>
  <si>
    <r>
      <rPr>
        <b/>
        <sz val="10"/>
        <color theme="1"/>
        <rFont val="游ゴシック"/>
        <family val="3"/>
        <charset val="128"/>
        <scheme val="minor"/>
      </rPr>
      <t>【月間収支】</t>
    </r>
    <r>
      <rPr>
        <sz val="10"/>
        <color theme="1"/>
        <rFont val="游ゴシック"/>
        <family val="3"/>
        <charset val="128"/>
        <scheme val="minor"/>
      </rPr>
      <t xml:space="preserve">
(創業時)</t>
    </r>
    <rPh sb="1" eb="3">
      <t>ゲッカン</t>
    </rPh>
    <rPh sb="3" eb="5">
      <t>シュウシ</t>
    </rPh>
    <rPh sb="8" eb="11">
      <t>ソウギョウジ</t>
    </rPh>
    <phoneticPr fontId="2"/>
  </si>
  <si>
    <r>
      <rPr>
        <b/>
        <sz val="10"/>
        <color theme="1"/>
        <rFont val="游ゴシック"/>
        <family val="3"/>
        <charset val="128"/>
        <scheme val="minor"/>
      </rPr>
      <t>【月間収支】</t>
    </r>
    <r>
      <rPr>
        <sz val="10"/>
        <color theme="1"/>
        <rFont val="游ゴシック"/>
        <family val="3"/>
        <charset val="128"/>
        <scheme val="minor"/>
      </rPr>
      <t xml:space="preserve">
(1年後)</t>
    </r>
    <rPh sb="1" eb="3">
      <t>ゲッカン</t>
    </rPh>
    <rPh sb="3" eb="5">
      <t>シュウシ</t>
    </rPh>
    <rPh sb="9" eb="11">
      <t>ネンゴ</t>
    </rPh>
    <phoneticPr fontId="2"/>
  </si>
  <si>
    <r>
      <rPr>
        <b/>
        <sz val="10"/>
        <color theme="1"/>
        <rFont val="游ゴシック"/>
        <family val="3"/>
        <charset val="128"/>
        <scheme val="minor"/>
      </rPr>
      <t>【月間収支】</t>
    </r>
    <r>
      <rPr>
        <sz val="10"/>
        <color theme="1"/>
        <rFont val="游ゴシック"/>
        <family val="3"/>
        <charset val="128"/>
        <scheme val="minor"/>
      </rPr>
      <t xml:space="preserve">
(3年後)</t>
    </r>
    <rPh sb="1" eb="3">
      <t>ゲッカン</t>
    </rPh>
    <rPh sb="3" eb="5">
      <t>シュウシ</t>
    </rPh>
    <rPh sb="9" eb="11">
      <t>ネンゴ</t>
    </rPh>
    <phoneticPr fontId="2"/>
  </si>
  <si>
    <t>(金融機関名)</t>
    <rPh sb="1" eb="5">
      <t>キンユウキカン</t>
    </rPh>
    <rPh sb="5" eb="6">
      <t>ナ</t>
    </rPh>
    <phoneticPr fontId="2"/>
  </si>
  <si>
    <t>月</t>
    <rPh sb="0" eb="1">
      <t>ガツ</t>
    </rPh>
    <phoneticPr fontId="2"/>
  </si>
  <si>
    <r>
      <t xml:space="preserve">事業への
</t>
    </r>
    <r>
      <rPr>
        <b/>
        <sz val="11"/>
        <color rgb="FFFF0000"/>
        <rFont val="游ゴシック"/>
        <family val="3"/>
        <charset val="128"/>
        <scheme val="minor"/>
      </rPr>
      <t>想い</t>
    </r>
    <r>
      <rPr>
        <b/>
        <sz val="11"/>
        <color theme="1"/>
        <rFont val="游ゴシック"/>
        <family val="3"/>
        <charset val="128"/>
        <scheme val="minor"/>
      </rPr>
      <t>や</t>
    </r>
    <r>
      <rPr>
        <b/>
        <sz val="11"/>
        <color rgb="FFFF0000"/>
        <rFont val="游ゴシック"/>
        <family val="3"/>
        <charset val="128"/>
        <scheme val="minor"/>
      </rPr>
      <t>目的</t>
    </r>
    <rPh sb="0" eb="2">
      <t>ジギョウ</t>
    </rPh>
    <rPh sb="5" eb="6">
      <t>オモ</t>
    </rPh>
    <rPh sb="8" eb="10">
      <t>モクテキ</t>
    </rPh>
    <phoneticPr fontId="2"/>
  </si>
  <si>
    <r>
      <rPr>
        <b/>
        <sz val="11"/>
        <color rgb="FFFF0000"/>
        <rFont val="游ゴシック"/>
        <family val="3"/>
        <charset val="128"/>
        <scheme val="minor"/>
      </rPr>
      <t>誰に</t>
    </r>
    <r>
      <rPr>
        <sz val="11"/>
        <color theme="1"/>
        <rFont val="游ゴシック"/>
        <family val="2"/>
        <charset val="128"/>
        <scheme val="minor"/>
      </rPr>
      <t xml:space="preserve">
</t>
    </r>
    <r>
      <rPr>
        <sz val="9"/>
        <color theme="1"/>
        <rFont val="游ゴシック"/>
        <family val="3"/>
        <charset val="128"/>
        <scheme val="minor"/>
      </rPr>
      <t>(主なお客様・顧客)</t>
    </r>
    <phoneticPr fontId="2"/>
  </si>
  <si>
    <t>平日(昼)</t>
    <rPh sb="0" eb="2">
      <t>ヘイジツ</t>
    </rPh>
    <rPh sb="3" eb="4">
      <t>ヒル</t>
    </rPh>
    <phoneticPr fontId="2"/>
  </si>
  <si>
    <t>平日(夜)</t>
    <rPh sb="0" eb="2">
      <t>ヘイジツ</t>
    </rPh>
    <rPh sb="3" eb="4">
      <t>ヨル</t>
    </rPh>
    <phoneticPr fontId="2"/>
  </si>
  <si>
    <t>土日(昼)</t>
    <rPh sb="0" eb="2">
      <t>ドニチ</t>
    </rPh>
    <rPh sb="3" eb="4">
      <t>ヒル</t>
    </rPh>
    <phoneticPr fontId="2"/>
  </si>
  <si>
    <t>土日(夜)</t>
    <rPh sb="0" eb="2">
      <t>ドニチ</t>
    </rPh>
    <rPh sb="3" eb="4">
      <t>ヨル</t>
    </rPh>
    <phoneticPr fontId="2"/>
  </si>
  <si>
    <t>席数</t>
    <rPh sb="0" eb="2">
      <t>セキスウ</t>
    </rPh>
    <phoneticPr fontId="2"/>
  </si>
  <si>
    <t>回転数</t>
    <rPh sb="0" eb="2">
      <t>カイテン</t>
    </rPh>
    <rPh sb="2" eb="3">
      <t>スウ</t>
    </rPh>
    <phoneticPr fontId="2"/>
  </si>
  <si>
    <t>平均単価</t>
    <rPh sb="0" eb="2">
      <t>ヘイキン</t>
    </rPh>
    <rPh sb="2" eb="4">
      <t>タンカ</t>
    </rPh>
    <phoneticPr fontId="2"/>
  </si>
  <si>
    <t>営業日数</t>
    <rPh sb="0" eb="4">
      <t>エイギョウニッスウ</t>
    </rPh>
    <phoneticPr fontId="2"/>
  </si>
  <si>
    <t>×</t>
    <phoneticPr fontId="2"/>
  </si>
  <si>
    <t>(合計)</t>
    <rPh sb="1" eb="3">
      <t>ゴウケイ</t>
    </rPh>
    <phoneticPr fontId="2"/>
  </si>
  <si>
    <t>1年後</t>
    <rPh sb="1" eb="3">
      <t>ネンゴ</t>
    </rPh>
    <phoneticPr fontId="2"/>
  </si>
  <si>
    <t>3年後</t>
    <rPh sb="1" eb="3">
      <t>ネンゴ</t>
    </rPh>
    <phoneticPr fontId="2"/>
  </si>
  <si>
    <t>【飲食店】</t>
    <rPh sb="1" eb="4">
      <t>インショクテン</t>
    </rPh>
    <phoneticPr fontId="2"/>
  </si>
  <si>
    <t>(客数)</t>
    <rPh sb="1" eb="3">
      <t>キャクスウ</t>
    </rPh>
    <phoneticPr fontId="2"/>
  </si>
  <si>
    <t>(単価)</t>
    <rPh sb="1" eb="3">
      <t>タンカ</t>
    </rPh>
    <phoneticPr fontId="2"/>
  </si>
  <si>
    <t>(日数)</t>
    <rPh sb="1" eb="3">
      <t>ニッスウ</t>
    </rPh>
    <phoneticPr fontId="2"/>
  </si>
  <si>
    <r>
      <rPr>
        <b/>
        <sz val="14"/>
        <color theme="1"/>
        <rFont val="游ゴシック"/>
        <family val="3"/>
        <charset val="128"/>
        <scheme val="minor"/>
      </rPr>
      <t>売上</t>
    </r>
    <r>
      <rPr>
        <sz val="14"/>
        <color theme="1"/>
        <rFont val="游ゴシック"/>
        <family val="3"/>
        <charset val="128"/>
        <scheme val="minor"/>
      </rPr>
      <t xml:space="preserve">
</t>
    </r>
    <r>
      <rPr>
        <sz val="11"/>
        <color theme="1"/>
        <rFont val="游ゴシック"/>
        <family val="3"/>
        <charset val="128"/>
        <scheme val="minor"/>
      </rPr>
      <t>(月)</t>
    </r>
    <rPh sb="0" eb="2">
      <t>ウリアゲ</t>
    </rPh>
    <rPh sb="4" eb="5">
      <t>ツキ</t>
    </rPh>
    <phoneticPr fontId="2"/>
  </si>
  <si>
    <t>月間客数(人)</t>
    <rPh sb="0" eb="2">
      <t>ゲッカン</t>
    </rPh>
    <rPh sb="2" eb="4">
      <t>キャクスウ</t>
    </rPh>
    <rPh sb="5" eb="6">
      <t>ニン</t>
    </rPh>
    <phoneticPr fontId="2"/>
  </si>
  <si>
    <t>平均単価(円)</t>
    <rPh sb="0" eb="2">
      <t>ヘイキン</t>
    </rPh>
    <rPh sb="2" eb="4">
      <t>タンカ</t>
    </rPh>
    <rPh sb="5" eb="6">
      <t>エン</t>
    </rPh>
    <phoneticPr fontId="2"/>
  </si>
  <si>
    <t>平均</t>
    <rPh sb="0" eb="2">
      <t>ヘイキン</t>
    </rPh>
    <phoneticPr fontId="2"/>
  </si>
  <si>
    <t>やるべきこと</t>
    <phoneticPr fontId="2"/>
  </si>
  <si>
    <t>客数増加</t>
    <rPh sb="0" eb="2">
      <t>キャクスウ</t>
    </rPh>
    <rPh sb="2" eb="4">
      <t>ゾウカ</t>
    </rPh>
    <phoneticPr fontId="2"/>
  </si>
  <si>
    <t>単価アップ</t>
    <rPh sb="0" eb="2">
      <t>タンカ</t>
    </rPh>
    <phoneticPr fontId="2"/>
  </si>
  <si>
    <t>取組内容</t>
    <rPh sb="0" eb="2">
      <t>トリクミ</t>
    </rPh>
    <rPh sb="2" eb="4">
      <t>ナイヨウ</t>
    </rPh>
    <phoneticPr fontId="2"/>
  </si>
  <si>
    <r>
      <t xml:space="preserve">※「黒字」部分の数値を入力
</t>
    </r>
    <r>
      <rPr>
        <sz val="10"/>
        <color rgb="FF0070C0"/>
        <rFont val="ＭＳ Ｐゴシック"/>
        <family val="3"/>
        <charset val="128"/>
      </rPr>
      <t>※「青字」部分は自動計算</t>
    </r>
    <rPh sb="2" eb="4">
      <t>クロジ</t>
    </rPh>
    <rPh sb="5" eb="7">
      <t>ブブン</t>
    </rPh>
    <rPh sb="8" eb="10">
      <t>スウチ</t>
    </rPh>
    <rPh sb="11" eb="13">
      <t>ニュウリョク</t>
    </rPh>
    <rPh sb="16" eb="18">
      <t>アオジ</t>
    </rPh>
    <rPh sb="19" eb="21">
      <t>ブブン</t>
    </rPh>
    <rPh sb="22" eb="24">
      <t>ジドウ</t>
    </rPh>
    <rPh sb="24" eb="26">
      <t>ケイサン</t>
    </rPh>
    <phoneticPr fontId="2"/>
  </si>
  <si>
    <r>
      <t>1日客数</t>
    </r>
    <r>
      <rPr>
        <b/>
        <sz val="8"/>
        <color theme="1"/>
        <rFont val="游ゴシック"/>
        <family val="3"/>
        <charset val="128"/>
        <scheme val="minor"/>
      </rPr>
      <t>(平均)</t>
    </r>
    <rPh sb="1" eb="2">
      <t>ヒ</t>
    </rPh>
    <rPh sb="2" eb="3">
      <t>キャク</t>
    </rPh>
    <rPh sb="3" eb="4">
      <t>スウ</t>
    </rPh>
    <rPh sb="5" eb="7">
      <t>ヘイキン</t>
    </rPh>
    <phoneticPr fontId="2"/>
  </si>
  <si>
    <r>
      <t>平均単価</t>
    </r>
    <r>
      <rPr>
        <b/>
        <sz val="8"/>
        <color theme="1"/>
        <rFont val="游ゴシック"/>
        <family val="3"/>
        <charset val="128"/>
        <scheme val="minor"/>
      </rPr>
      <t>(円)</t>
    </r>
    <rPh sb="0" eb="2">
      <t>ヘイキン</t>
    </rPh>
    <rPh sb="2" eb="4">
      <t>タンカ</t>
    </rPh>
    <rPh sb="5" eb="6">
      <t>エン</t>
    </rPh>
    <phoneticPr fontId="2"/>
  </si>
  <si>
    <r>
      <rPr>
        <b/>
        <sz val="11"/>
        <color rgb="FFFF0000"/>
        <rFont val="游ゴシック"/>
        <family val="3"/>
        <charset val="128"/>
        <scheme val="minor"/>
      </rPr>
      <t>「新規顧客」</t>
    </r>
    <r>
      <rPr>
        <sz val="11"/>
        <color theme="1"/>
        <rFont val="游ゴシック"/>
        <family val="3"/>
        <charset val="128"/>
        <scheme val="minor"/>
      </rPr>
      <t>を増やす</t>
    </r>
    <phoneticPr fontId="2"/>
  </si>
  <si>
    <r>
      <rPr>
        <b/>
        <sz val="11"/>
        <color rgb="FFFF0000"/>
        <rFont val="游ゴシック"/>
        <family val="3"/>
        <charset val="128"/>
        <scheme val="minor"/>
      </rPr>
      <t>「離脱」</t>
    </r>
    <r>
      <rPr>
        <sz val="11"/>
        <color theme="1"/>
        <rFont val="游ゴシック"/>
        <family val="3"/>
        <charset val="128"/>
        <scheme val="minor"/>
      </rPr>
      <t>を防ぐ</t>
    </r>
    <phoneticPr fontId="2"/>
  </si>
  <si>
    <r>
      <rPr>
        <b/>
        <sz val="11"/>
        <color rgb="FFFF0000"/>
        <rFont val="游ゴシック"/>
        <family val="3"/>
        <charset val="128"/>
        <scheme val="minor"/>
      </rPr>
      <t>「来店頻度」</t>
    </r>
    <r>
      <rPr>
        <sz val="11"/>
        <color theme="1"/>
        <rFont val="游ゴシック"/>
        <family val="3"/>
        <charset val="128"/>
        <scheme val="minor"/>
      </rPr>
      <t>を増やす</t>
    </r>
    <phoneticPr fontId="2"/>
  </si>
  <si>
    <r>
      <rPr>
        <b/>
        <sz val="11"/>
        <color rgb="FFFF0000"/>
        <rFont val="游ゴシック"/>
        <family val="3"/>
        <charset val="128"/>
        <scheme val="minor"/>
      </rPr>
      <t>「単価」</t>
    </r>
    <r>
      <rPr>
        <sz val="11"/>
        <color theme="1"/>
        <rFont val="游ゴシック"/>
        <family val="3"/>
        <charset val="128"/>
        <scheme val="minor"/>
      </rPr>
      <t>を上げる</t>
    </r>
    <rPh sb="1" eb="3">
      <t>タンカ</t>
    </rPh>
    <rPh sb="5" eb="6">
      <t>ア</t>
    </rPh>
    <phoneticPr fontId="2"/>
  </si>
  <si>
    <r>
      <rPr>
        <b/>
        <sz val="11"/>
        <color rgb="FFFF0000"/>
        <rFont val="游ゴシック"/>
        <family val="3"/>
        <charset val="128"/>
        <scheme val="minor"/>
      </rPr>
      <t>「注文数」</t>
    </r>
    <r>
      <rPr>
        <sz val="11"/>
        <color theme="1"/>
        <rFont val="游ゴシック"/>
        <family val="3"/>
        <charset val="128"/>
        <scheme val="minor"/>
      </rPr>
      <t>を増やす</t>
    </r>
    <rPh sb="1" eb="4">
      <t>チュウモンスウ</t>
    </rPh>
    <rPh sb="6" eb="7">
      <t>フ</t>
    </rPh>
    <phoneticPr fontId="2"/>
  </si>
  <si>
    <r>
      <rPr>
        <b/>
        <sz val="11"/>
        <color rgb="FFFF0000"/>
        <rFont val="游ゴシック"/>
        <family val="3"/>
        <charset val="128"/>
        <scheme val="minor"/>
      </rPr>
      <t>「原価」</t>
    </r>
    <r>
      <rPr>
        <sz val="11"/>
        <color theme="1"/>
        <rFont val="游ゴシック"/>
        <family val="3"/>
        <charset val="128"/>
        <scheme val="minor"/>
      </rPr>
      <t>を下げる</t>
    </r>
    <rPh sb="1" eb="3">
      <t>ゲンカ</t>
    </rPh>
    <rPh sb="5" eb="6">
      <t>サ</t>
    </rPh>
    <phoneticPr fontId="2"/>
  </si>
  <si>
    <r>
      <rPr>
        <b/>
        <sz val="11"/>
        <color rgb="FFFF0000"/>
        <rFont val="游ゴシック"/>
        <family val="3"/>
        <charset val="128"/>
        <scheme val="minor"/>
      </rPr>
      <t>「経費」</t>
    </r>
    <r>
      <rPr>
        <sz val="11"/>
        <color theme="1"/>
        <rFont val="游ゴシック"/>
        <family val="3"/>
        <charset val="128"/>
        <scheme val="minor"/>
      </rPr>
      <t>を抑える</t>
    </r>
    <rPh sb="1" eb="3">
      <t>ケイヒ</t>
    </rPh>
    <rPh sb="5" eb="6">
      <t>オサ</t>
    </rPh>
    <phoneticPr fontId="2"/>
  </si>
  <si>
    <t>「売上」を増加させるために必要な取組</t>
    <rPh sb="1" eb="3">
      <t>ウリアゲ</t>
    </rPh>
    <rPh sb="5" eb="7">
      <t>ゾウカ</t>
    </rPh>
    <rPh sb="13" eb="15">
      <t>ヒツヨウ</t>
    </rPh>
    <rPh sb="16" eb="18">
      <t>トリクミ</t>
    </rPh>
    <phoneticPr fontId="2"/>
  </si>
  <si>
    <t>「利益率」を上げるために必要な取組</t>
    <rPh sb="1" eb="3">
      <t>リエキ</t>
    </rPh>
    <rPh sb="3" eb="4">
      <t>リツ</t>
    </rPh>
    <rPh sb="6" eb="7">
      <t>ア</t>
    </rPh>
    <rPh sb="12" eb="14">
      <t>ヒツヨウ</t>
    </rPh>
    <rPh sb="15" eb="17">
      <t>トリクミ</t>
    </rPh>
    <phoneticPr fontId="2"/>
  </si>
  <si>
    <r>
      <rPr>
        <u/>
        <sz val="8"/>
        <color rgb="FF000000"/>
        <rFont val="ＭＳ ゴシック"/>
        <family val="3"/>
        <charset val="128"/>
      </rPr>
      <t>※</t>
    </r>
    <r>
      <rPr>
        <u/>
        <sz val="8"/>
        <color rgb="FF000000"/>
        <rFont val="游ゴシック"/>
        <family val="3"/>
        <charset val="128"/>
        <scheme val="minor"/>
      </rPr>
      <t>改行は</t>
    </r>
    <r>
      <rPr>
        <u/>
        <sz val="8"/>
        <color rgb="FF000000"/>
        <rFont val="Calibri"/>
        <family val="2"/>
      </rPr>
      <t>(Alt+Enter)</t>
    </r>
    <r>
      <rPr>
        <u/>
        <sz val="8"/>
        <color rgb="FF000000"/>
        <rFont val="游ゴシック"/>
        <family val="3"/>
        <charset val="128"/>
        <scheme val="minor"/>
      </rPr>
      <t>で行ってください。</t>
    </r>
    <phoneticPr fontId="2"/>
  </si>
  <si>
    <r>
      <rPr>
        <b/>
        <sz val="11"/>
        <color rgb="FFFF0000"/>
        <rFont val="游ゴシック"/>
        <family val="3"/>
        <charset val="128"/>
        <scheme val="minor"/>
      </rPr>
      <t>どのように</t>
    </r>
    <r>
      <rPr>
        <sz val="11"/>
        <color theme="1"/>
        <rFont val="游ゴシック"/>
        <family val="2"/>
        <charset val="128"/>
        <scheme val="minor"/>
      </rPr>
      <t xml:space="preserve">
</t>
    </r>
    <r>
      <rPr>
        <sz val="9"/>
        <color theme="1"/>
        <rFont val="游ゴシック"/>
        <family val="3"/>
        <charset val="128"/>
        <scheme val="minor"/>
      </rPr>
      <t>(販売・提供方法)</t>
    </r>
    <rPh sb="7" eb="9">
      <t>ハンバイ</t>
    </rPh>
    <rPh sb="10" eb="12">
      <t>テイキョウ</t>
    </rPh>
    <rPh sb="12" eb="14">
      <t>ホウホウ</t>
    </rPh>
    <phoneticPr fontId="2"/>
  </si>
  <si>
    <r>
      <rPr>
        <b/>
        <sz val="11"/>
        <color theme="1"/>
        <rFont val="游ゴシック"/>
        <family val="3"/>
        <charset val="128"/>
        <scheme val="minor"/>
      </rPr>
      <t>どこで</t>
    </r>
    <r>
      <rPr>
        <sz val="11"/>
        <color theme="1"/>
        <rFont val="游ゴシック"/>
        <family val="2"/>
        <charset val="128"/>
        <scheme val="minor"/>
      </rPr>
      <t xml:space="preserve">
</t>
    </r>
    <r>
      <rPr>
        <sz val="9"/>
        <color theme="1"/>
        <rFont val="游ゴシック"/>
        <family val="3"/>
        <charset val="128"/>
        <scheme val="minor"/>
      </rPr>
      <t>(営業拠点)</t>
    </r>
    <rPh sb="0" eb="2">
      <t>ジタク</t>
    </rPh>
    <phoneticPr fontId="2"/>
  </si>
  <si>
    <r>
      <rPr>
        <b/>
        <sz val="11"/>
        <color theme="1"/>
        <rFont val="游ゴシック"/>
        <family val="3"/>
        <charset val="128"/>
        <scheme val="minor"/>
      </rPr>
      <t>いくらで</t>
    </r>
    <r>
      <rPr>
        <sz val="11"/>
        <color theme="1"/>
        <rFont val="游ゴシック"/>
        <family val="2"/>
        <charset val="128"/>
        <scheme val="minor"/>
      </rPr>
      <t xml:space="preserve">
</t>
    </r>
    <r>
      <rPr>
        <sz val="9"/>
        <color theme="1"/>
        <rFont val="游ゴシック"/>
        <family val="3"/>
        <charset val="128"/>
        <scheme val="minor"/>
      </rPr>
      <t>(商品・サービスの価格
並びに平均単価など)</t>
    </r>
    <rPh sb="6" eb="8">
      <t>ショウヒン</t>
    </rPh>
    <rPh sb="14" eb="16">
      <t>カカク</t>
    </rPh>
    <rPh sb="17" eb="18">
      <t>ナラ</t>
    </rPh>
    <rPh sb="20" eb="22">
      <t>ヘイキン</t>
    </rPh>
    <rPh sb="22" eb="24">
      <t>タンカ</t>
    </rPh>
    <phoneticPr fontId="2"/>
  </si>
  <si>
    <t>総費用</t>
    <rPh sb="0" eb="3">
      <t>ソウヒヨウ</t>
    </rPh>
    <phoneticPr fontId="2"/>
  </si>
  <si>
    <t>入金</t>
    <rPh sb="0" eb="2">
      <t>ニュウキン</t>
    </rPh>
    <phoneticPr fontId="2"/>
  </si>
  <si>
    <t>出金</t>
    <rPh sb="0" eb="2">
      <t>シュッキン</t>
    </rPh>
    <phoneticPr fontId="2"/>
  </si>
  <si>
    <t>残高</t>
    <rPh sb="0" eb="2">
      <t>ザンダカ</t>
    </rPh>
    <phoneticPr fontId="2"/>
  </si>
  <si>
    <t>創業月</t>
    <rPh sb="0" eb="2">
      <t>ソウギョウ</t>
    </rPh>
    <rPh sb="2" eb="3">
      <t>ツキ</t>
    </rPh>
    <phoneticPr fontId="2"/>
  </si>
  <si>
    <t>←((原価＋経費)×1.5 )÷12※自動計算</t>
    <rPh sb="3" eb="5">
      <t>ゲンカ</t>
    </rPh>
    <rPh sb="6" eb="8">
      <t>ケイヒ</t>
    </rPh>
    <phoneticPr fontId="2"/>
  </si>
  <si>
    <t>月</t>
    <rPh sb="0" eb="1">
      <t>ツキ</t>
    </rPh>
    <phoneticPr fontId="2"/>
  </si>
  <si>
    <t>売上</t>
    <rPh sb="0" eb="2">
      <t>ウリアゲ</t>
    </rPh>
    <phoneticPr fontId="2"/>
  </si>
  <si>
    <t>仕入</t>
    <rPh sb="0" eb="2">
      <t>シイレ</t>
    </rPh>
    <phoneticPr fontId="2"/>
  </si>
  <si>
    <t>繰越金</t>
    <rPh sb="0" eb="3">
      <t>クリコシキン</t>
    </rPh>
    <phoneticPr fontId="2"/>
  </si>
  <si>
    <r>
      <t>繰越金</t>
    </r>
    <r>
      <rPr>
        <sz val="11"/>
        <color theme="1"/>
        <rFont val="游ゴシック"/>
        <family val="3"/>
        <charset val="128"/>
        <scheme val="minor"/>
      </rPr>
      <t>(運転準備金)</t>
    </r>
    <rPh sb="0" eb="3">
      <t>クリコシキン</t>
    </rPh>
    <rPh sb="4" eb="6">
      <t>ウンテン</t>
    </rPh>
    <rPh sb="6" eb="9">
      <t>ジュンビキン</t>
    </rPh>
    <phoneticPr fontId="2"/>
  </si>
  <si>
    <t>※千円未満四捨五入↓</t>
    <rPh sb="1" eb="2">
      <t>セン</t>
    </rPh>
    <rPh sb="2" eb="3">
      <t>エン</t>
    </rPh>
    <rPh sb="3" eb="5">
      <t>ミマン</t>
    </rPh>
    <rPh sb="5" eb="9">
      <t>シシャゴニュウ</t>
    </rPh>
    <phoneticPr fontId="2"/>
  </si>
  <si>
    <t>生活費等</t>
    <rPh sb="0" eb="3">
      <t>セイカツヒ</t>
    </rPh>
    <rPh sb="3" eb="4">
      <t>トウ</t>
    </rPh>
    <phoneticPr fontId="2"/>
  </si>
  <si>
    <t>返済元金</t>
    <rPh sb="0" eb="2">
      <t>ヘンサイ</t>
    </rPh>
    <rPh sb="2" eb="4">
      <t>ガンキン</t>
    </rPh>
    <phoneticPr fontId="2"/>
  </si>
  <si>
    <t>(必要な技能・能力など)</t>
    <rPh sb="1" eb="3">
      <t>ヒツヨウ</t>
    </rPh>
    <rPh sb="4" eb="6">
      <t>ギノウ</t>
    </rPh>
    <rPh sb="7" eb="9">
      <t>ノウリョク</t>
    </rPh>
    <phoneticPr fontId="2"/>
  </si>
  <si>
    <t xml:space="preserve">(必要な技術・許認可等)
</t>
    <rPh sb="1" eb="3">
      <t>ヒツヨウ</t>
    </rPh>
    <rPh sb="4" eb="6">
      <t>ギジュツ</t>
    </rPh>
    <rPh sb="7" eb="10">
      <t>キョニンカ</t>
    </rPh>
    <rPh sb="10" eb="11">
      <t>トウ</t>
    </rPh>
    <phoneticPr fontId="2"/>
  </si>
  <si>
    <t xml:space="preserve">(内訳)
</t>
    <rPh sb="1" eb="3">
      <t>ウチワケ</t>
    </rPh>
    <phoneticPr fontId="2"/>
  </si>
  <si>
    <r>
      <rPr>
        <sz val="10"/>
        <color theme="1"/>
        <rFont val="ＭＳ Ｐゴシック"/>
        <family val="3"/>
        <charset val="128"/>
      </rPr>
      <t>(内訳メモ欄)　</t>
    </r>
    <r>
      <rPr>
        <sz val="8"/>
        <color theme="1"/>
        <rFont val="ＭＳ Ｐゴシック"/>
        <family val="3"/>
        <charset val="128"/>
      </rPr>
      <t xml:space="preserve">※改行は(Alt+enter)で行ってください
・売上内訳  ⇒別シート「売上計画」参照
</t>
    </r>
    <rPh sb="34" eb="36">
      <t>ウリアゲ</t>
    </rPh>
    <rPh sb="46" eb="48">
      <t>ウリアゲ</t>
    </rPh>
    <rPh sb="48" eb="50">
      <t>ケイカク</t>
    </rPh>
    <phoneticPr fontId="2"/>
  </si>
  <si>
    <r>
      <rPr>
        <sz val="10"/>
        <color theme="1"/>
        <rFont val="ＭＳ Ｐゴシック"/>
        <family val="3"/>
        <charset val="128"/>
      </rPr>
      <t>(内訳メモ欄)　</t>
    </r>
    <r>
      <rPr>
        <sz val="8"/>
        <color theme="1"/>
        <rFont val="ＭＳ Ｐゴシック"/>
        <family val="3"/>
        <charset val="128"/>
      </rPr>
      <t xml:space="preserve">※改行は(Alt+enter)で行ってください
・売上内訳  ⇒別シート「売上計画」参照
</t>
    </r>
    <phoneticPr fontId="2"/>
  </si>
  <si>
    <r>
      <rPr>
        <sz val="10"/>
        <color theme="1"/>
        <rFont val="ＭＳ Ｐゴシック"/>
        <family val="3"/>
        <charset val="128"/>
      </rPr>
      <t>(内訳メモ欄)　</t>
    </r>
    <r>
      <rPr>
        <sz val="8"/>
        <color theme="1"/>
        <rFont val="ＭＳ Ｐゴシック"/>
        <family val="3"/>
        <charset val="128"/>
      </rPr>
      <t xml:space="preserve">※改行は(Alt+enter)で行ってください
・売上内訳  ⇒別シート「売上計画」参照
</t>
    </r>
    <rPh sb="34" eb="36">
      <t>ウリアゲ</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</si>
</sst>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
    <numFmt numFmtId="178" formatCode="#,##0.0;[Red]\-#,##0.0"/>
  </numFmts>
  <fonts count="4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color theme="1"/>
      <name val="FGP平成角ｺﾞｼｯｸ体W7"/>
      <family val="3"/>
      <charset val="128"/>
    </font>
    <font>
      <sz val="14"/>
      <color theme="1"/>
      <name val="FGP平成角ｺﾞｼｯｸ体W7"/>
      <family val="3"/>
      <charset val="128"/>
    </font>
    <font>
      <sz val="8"/>
      <color theme="1"/>
      <name val="游ゴシック"/>
      <family val="3"/>
      <charset val="128"/>
      <scheme val="minor"/>
    </font>
    <font>
      <b/>
      <sz val="11"/>
      <color rgb="FFFF0000"/>
      <name val="游ゴシック"/>
      <family val="3"/>
      <charset val="128"/>
      <scheme val="minor"/>
    </font>
    <font>
      <b/>
      <sz val="16"/>
      <color theme="1"/>
      <name val="游ゴシック"/>
      <family val="3"/>
      <charset val="128"/>
      <scheme val="minor"/>
    </font>
    <font>
      <b/>
      <sz val="11"/>
      <name val="游ゴシック"/>
      <family val="3"/>
      <charset val="128"/>
      <scheme val="minor"/>
    </font>
    <font>
      <b/>
      <u/>
      <sz val="14"/>
      <color theme="1"/>
      <name val="游ゴシック"/>
      <family val="3"/>
      <charset val="128"/>
      <scheme val="minor"/>
    </font>
    <font>
      <sz val="9"/>
      <color rgb="FF111111"/>
      <name val="Roboto"/>
    </font>
    <font>
      <sz val="9"/>
      <color rgb="FF111111"/>
      <name val="游ゴシック"/>
      <family val="3"/>
      <charset val="128"/>
      <scheme val="minor"/>
    </font>
    <font>
      <b/>
      <sz val="8"/>
      <color theme="1"/>
      <name val="游ゴシック"/>
      <family val="3"/>
      <charset val="128"/>
      <scheme val="minor"/>
    </font>
    <font>
      <sz val="12"/>
      <color theme="1"/>
      <name val="游ゴシック"/>
      <family val="2"/>
      <charset val="128"/>
      <scheme val="minor"/>
    </font>
    <font>
      <u/>
      <sz val="11"/>
      <color theme="10"/>
      <name val="游ゴシック"/>
      <family val="2"/>
      <charset val="128"/>
      <scheme val="minor"/>
    </font>
    <font>
      <b/>
      <sz val="12"/>
      <color rgb="FFFF0000"/>
      <name val="游ゴシック"/>
      <family val="3"/>
      <charset val="128"/>
      <scheme val="minor"/>
    </font>
    <font>
      <sz val="9"/>
      <color theme="1"/>
      <name val="FGP平成角ｺﾞｼｯｸ体W3"/>
      <family val="3"/>
      <charset val="128"/>
    </font>
    <font>
      <sz val="16"/>
      <color theme="1"/>
      <name val="Tahoma"/>
      <family val="2"/>
      <charset val="1"/>
    </font>
    <font>
      <sz val="14"/>
      <color theme="1"/>
      <name val="游ゴシック"/>
      <family val="2"/>
      <charset val="128"/>
      <scheme val="minor"/>
    </font>
    <font>
      <sz val="14"/>
      <color theme="1"/>
      <name val="游ゴシック"/>
      <family val="3"/>
      <charset val="128"/>
      <scheme val="minor"/>
    </font>
    <font>
      <sz val="10"/>
      <color rgb="FFFF0000"/>
      <name val="游ゴシック"/>
      <family val="2"/>
      <charset val="128"/>
      <scheme val="minor"/>
    </font>
    <font>
      <sz val="11"/>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11"/>
      <color theme="1"/>
      <name val="ＭＳ Ｐゴシック"/>
      <family val="3"/>
      <charset val="128"/>
    </font>
    <font>
      <u/>
      <sz val="11"/>
      <color theme="1"/>
      <name val="ＭＳ Ｐゴシック"/>
      <family val="3"/>
      <charset val="128"/>
    </font>
    <font>
      <u/>
      <sz val="8"/>
      <color rgb="FF000000"/>
      <name val="Calibri"/>
      <family val="3"/>
      <charset val="128"/>
    </font>
    <font>
      <u/>
      <sz val="8"/>
      <color rgb="FF000000"/>
      <name val="ＭＳ ゴシック"/>
      <family val="3"/>
      <charset val="128"/>
    </font>
    <font>
      <u/>
      <sz val="8"/>
      <color rgb="FF000000"/>
      <name val="游ゴシック"/>
      <family val="3"/>
      <charset val="128"/>
      <scheme val="minor"/>
    </font>
    <font>
      <u/>
      <sz val="8"/>
      <color rgb="FF000000"/>
      <name val="Calibri"/>
      <family val="2"/>
    </font>
    <font>
      <sz val="16"/>
      <color theme="1"/>
      <name val="游ゴシック"/>
      <family val="3"/>
      <charset val="128"/>
      <scheme val="minor"/>
    </font>
    <font>
      <b/>
      <sz val="20"/>
      <color theme="1"/>
      <name val="游ゴシック"/>
      <family val="3"/>
      <charset val="128"/>
      <scheme val="minor"/>
    </font>
    <font>
      <sz val="9"/>
      <color theme="1"/>
      <name val="ＭＳ Ｐゴシック"/>
      <family val="3"/>
      <charset val="128"/>
    </font>
    <font>
      <b/>
      <sz val="11"/>
      <color rgb="FF0070C0"/>
      <name val="游ゴシック"/>
      <family val="3"/>
      <charset val="128"/>
      <scheme val="minor"/>
    </font>
    <font>
      <sz val="10"/>
      <color theme="1"/>
      <name val="ＭＳ Ｐゴシック"/>
      <family val="3"/>
      <charset val="128"/>
    </font>
    <font>
      <sz val="10"/>
      <color rgb="FF0070C0"/>
      <name val="ＭＳ Ｐゴシック"/>
      <family val="3"/>
      <charset val="128"/>
    </font>
    <font>
      <sz val="8"/>
      <color theme="1"/>
      <name val="ＭＳ Ｐゴシック"/>
      <family val="3"/>
      <charset val="128"/>
    </font>
    <font>
      <sz val="26"/>
      <color theme="1"/>
      <name val="FGP平成角ｺﾞｼｯｸ体W9"/>
      <family val="3"/>
      <charset val="128"/>
    </font>
  </fonts>
  <fills count="22">
    <fill>
      <patternFill patternType="none"/>
    </fill>
    <fill>
      <patternFill patternType="gray125"/>
    </fill>
    <fill>
      <patternFill patternType="solid">
        <fgColor theme="7" tint="0.59999389629810485"/>
        <bgColor indexed="64"/>
      </patternFill>
    </fill>
    <fill>
      <gradientFill degree="90">
        <stop position="0">
          <color theme="0"/>
        </stop>
        <stop position="1">
          <color theme="5" tint="-0.25098422193060094"/>
        </stop>
      </gradientFill>
    </fill>
    <fill>
      <gradientFill degree="90">
        <stop position="0">
          <color theme="0"/>
        </stop>
        <stop position="1">
          <color theme="4"/>
        </stop>
      </gradientFill>
    </fill>
    <fill>
      <gradientFill degree="90">
        <stop position="0">
          <color theme="0"/>
        </stop>
        <stop position="1">
          <color theme="5"/>
        </stop>
      </gradientFill>
    </fill>
    <fill>
      <gradientFill degree="90">
        <stop position="0">
          <color theme="0"/>
        </stop>
        <stop position="1">
          <color theme="4" tint="0.40000610370189521"/>
        </stop>
      </gradientFill>
    </fill>
    <fill>
      <gradientFill degree="90">
        <stop position="0">
          <color theme="0"/>
        </stop>
        <stop position="1">
          <color theme="5" tint="0.40000610370189521"/>
        </stop>
      </gradientFill>
    </fill>
    <fill>
      <patternFill patternType="solid">
        <fgColor rgb="FFFFFF00"/>
        <bgColor indexed="64"/>
      </patternFill>
    </fill>
    <fill>
      <patternFill patternType="solid">
        <fgColor theme="9" tint="0.59999389629810485"/>
        <bgColor indexed="64"/>
      </patternFill>
    </fill>
    <fill>
      <gradientFill degree="90">
        <stop position="0">
          <color theme="0"/>
        </stop>
        <stop position="1">
          <color theme="9"/>
        </stop>
      </gradientFill>
    </fill>
    <fill>
      <gradientFill degree="90">
        <stop position="0">
          <color theme="0"/>
        </stop>
        <stop position="1">
          <color rgb="FFD3B5E9"/>
        </stop>
      </gradientFill>
    </fill>
    <fill>
      <gradientFill degree="90">
        <stop position="0">
          <color theme="0"/>
        </stop>
        <stop position="1">
          <color theme="2" tint="-0.25098422193060094"/>
        </stop>
      </gradientFill>
    </fill>
    <fill>
      <patternFill patternType="solid">
        <fgColor theme="5" tint="0.59999389629810485"/>
        <bgColor indexed="64"/>
      </patternFill>
    </fill>
    <fill>
      <patternFill patternType="solid">
        <fgColor theme="4" tint="0.59999389629810485"/>
        <bgColor indexed="64"/>
      </patternFill>
    </fill>
    <fill>
      <gradientFill degree="90">
        <stop position="0">
          <color theme="0"/>
        </stop>
        <stop position="1">
          <color theme="5" tint="0.59999389629810485"/>
        </stop>
      </gradientFill>
    </fill>
    <fill>
      <patternFill patternType="solid">
        <fgColor theme="9" tint="0.79998168889431442"/>
        <bgColor indexed="64"/>
      </patternFill>
    </fill>
    <fill>
      <patternFill patternType="solid">
        <fgColor theme="5" tint="0.59999389629810485"/>
        <bgColor auto="1"/>
      </patternFill>
    </fill>
    <fill>
      <patternFill patternType="solid">
        <fgColor theme="4" tint="0.59999389629810485"/>
        <bgColor auto="1"/>
      </patternFill>
    </fill>
    <fill>
      <patternFill patternType="solid">
        <fgColor rgb="FFD3B5E9"/>
        <bgColor indexed="64"/>
      </patternFill>
    </fill>
    <fill>
      <patternFill patternType="solid">
        <fgColor theme="7" tint="0.59999389629810485"/>
        <bgColor auto="1"/>
      </patternFill>
    </fill>
    <fill>
      <gradientFill degree="90">
        <stop position="0">
          <color theme="0"/>
        </stop>
        <stop position="1">
          <color theme="0" tint="-0.25098422193060094"/>
        </stop>
      </gradient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96">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3" fillId="0" borderId="0" xfId="0" applyFont="1" applyAlignment="1">
      <alignment vertical="center" textRotation="255"/>
    </xf>
    <xf numFmtId="38" fontId="0" fillId="0" borderId="1" xfId="1" applyFont="1" applyBorder="1">
      <alignment vertical="center"/>
    </xf>
    <xf numFmtId="38" fontId="0" fillId="0" borderId="1" xfId="1"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0" borderId="1" xfId="0" applyFont="1" applyBorder="1"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13" fillId="0" borderId="0" xfId="0" applyFont="1" applyAlignment="1">
      <alignment horizontal="center" vertical="center" textRotation="255"/>
    </xf>
    <xf numFmtId="38" fontId="3" fillId="0" borderId="1" xfId="1" applyFont="1" applyFill="1" applyBorder="1" applyAlignment="1">
      <alignment vertical="center"/>
    </xf>
    <xf numFmtId="0" fontId="3" fillId="0" borderId="21" xfId="0" applyFont="1" applyBorder="1" applyAlignment="1">
      <alignment horizontal="center" vertical="center"/>
    </xf>
    <xf numFmtId="38" fontId="3" fillId="0" borderId="21" xfId="1" applyFont="1" applyFill="1" applyBorder="1" applyAlignment="1">
      <alignment vertical="center"/>
    </xf>
    <xf numFmtId="38" fontId="3" fillId="0" borderId="22" xfId="1" applyFont="1" applyFill="1" applyBorder="1" applyAlignment="1">
      <alignment vertical="center"/>
    </xf>
    <xf numFmtId="0" fontId="7" fillId="0" borderId="0" xfId="0" applyFont="1" applyAlignment="1">
      <alignment horizontal="left" vertical="top"/>
    </xf>
    <xf numFmtId="38" fontId="0" fillId="0" borderId="0" xfId="1" applyFont="1">
      <alignment vertical="center"/>
    </xf>
    <xf numFmtId="38" fontId="5" fillId="0" borderId="0" xfId="1" applyFont="1">
      <alignment vertical="center"/>
    </xf>
    <xf numFmtId="38" fontId="11" fillId="0" borderId="0" xfId="1" applyFont="1" applyAlignment="1">
      <alignment horizontal="right" vertical="center"/>
    </xf>
    <xf numFmtId="38" fontId="0" fillId="0" borderId="10" xfId="1" applyFont="1" applyBorder="1" applyAlignment="1">
      <alignment horizontal="center" vertical="center"/>
    </xf>
    <xf numFmtId="38" fontId="3" fillId="3" borderId="1" xfId="1" applyFont="1" applyFill="1" applyBorder="1" applyAlignment="1">
      <alignment horizontal="center" vertical="center"/>
    </xf>
    <xf numFmtId="9" fontId="8" fillId="3" borderId="1" xfId="2" applyFont="1" applyFill="1" applyBorder="1" applyAlignment="1">
      <alignment horizontal="center" vertical="center"/>
    </xf>
    <xf numFmtId="9" fontId="0" fillId="0" borderId="28" xfId="2" applyFont="1" applyBorder="1" applyAlignment="1">
      <alignment horizontal="center" vertical="center"/>
    </xf>
    <xf numFmtId="9" fontId="0" fillId="0" borderId="1" xfId="2" applyFont="1" applyBorder="1" applyAlignment="1">
      <alignment horizontal="center" vertical="center"/>
    </xf>
    <xf numFmtId="38" fontId="3" fillId="4" borderId="1" xfId="1" applyFont="1" applyFill="1" applyBorder="1" applyAlignment="1">
      <alignment horizontal="center" vertical="center"/>
    </xf>
    <xf numFmtId="177" fontId="8" fillId="4" borderId="1" xfId="2" applyNumberFormat="1" applyFont="1" applyFill="1" applyBorder="1" applyAlignment="1">
      <alignment horizontal="center" vertical="center"/>
    </xf>
    <xf numFmtId="38" fontId="3" fillId="5" borderId="1" xfId="1" applyFont="1" applyFill="1" applyBorder="1" applyAlignment="1">
      <alignment horizontal="center" vertical="center"/>
    </xf>
    <xf numFmtId="177" fontId="8" fillId="5" borderId="1" xfId="2" applyNumberFormat="1" applyFont="1" applyFill="1" applyBorder="1" applyAlignment="1">
      <alignment horizontal="center" vertical="center"/>
    </xf>
    <xf numFmtId="38" fontId="3" fillId="6" borderId="1" xfId="1" applyFont="1" applyFill="1" applyBorder="1" applyAlignment="1">
      <alignment horizontal="center" vertical="center"/>
    </xf>
    <xf numFmtId="177" fontId="8" fillId="6" borderId="1" xfId="2" applyNumberFormat="1" applyFont="1" applyFill="1" applyBorder="1" applyAlignment="1">
      <alignment horizontal="center" vertical="center"/>
    </xf>
    <xf numFmtId="177" fontId="8" fillId="7" borderId="1" xfId="2" applyNumberFormat="1" applyFont="1" applyFill="1" applyBorder="1" applyAlignment="1">
      <alignment horizontal="center" vertical="center"/>
    </xf>
    <xf numFmtId="38" fontId="11" fillId="0" borderId="0" xfId="1" applyFont="1" applyAlignment="1">
      <alignment horizontal="center" vertical="center"/>
    </xf>
    <xf numFmtId="38" fontId="10" fillId="0" borderId="1" xfId="1" applyFont="1" applyBorder="1" applyAlignment="1">
      <alignment horizontal="center" vertical="center"/>
    </xf>
    <xf numFmtId="38" fontId="0" fillId="8" borderId="1" xfId="1" applyFont="1" applyFill="1" applyBorder="1" applyAlignment="1">
      <alignment horizontal="center" vertical="center"/>
    </xf>
    <xf numFmtId="38" fontId="0" fillId="8" borderId="1" xfId="1" applyFont="1" applyFill="1" applyBorder="1">
      <alignment vertical="center"/>
    </xf>
    <xf numFmtId="38" fontId="0" fillId="0" borderId="0" xfId="1" applyFont="1" applyAlignment="1">
      <alignment horizontal="center" vertical="center"/>
    </xf>
    <xf numFmtId="38" fontId="9" fillId="0" borderId="1" xfId="1" applyFont="1" applyBorder="1" applyAlignment="1">
      <alignment horizontal="center" vertical="center"/>
    </xf>
    <xf numFmtId="9" fontId="8" fillId="4" borderId="1" xfId="2" applyFont="1" applyFill="1" applyBorder="1" applyAlignment="1">
      <alignment horizontal="center" vertical="center"/>
    </xf>
    <xf numFmtId="38" fontId="3" fillId="3" borderId="7" xfId="1" applyFont="1" applyFill="1" applyBorder="1" applyAlignment="1">
      <alignment horizontal="right" vertical="center"/>
    </xf>
    <xf numFmtId="38" fontId="3" fillId="4" borderId="10" xfId="1" applyFont="1" applyFill="1" applyBorder="1" applyAlignment="1">
      <alignment horizontal="right" vertical="center"/>
    </xf>
    <xf numFmtId="38" fontId="3" fillId="5" borderId="10" xfId="1" applyFont="1" applyFill="1" applyBorder="1" applyAlignment="1">
      <alignment horizontal="right" vertical="center"/>
    </xf>
    <xf numFmtId="38" fontId="3" fillId="6" borderId="10" xfId="1" applyFont="1" applyFill="1" applyBorder="1" applyAlignment="1">
      <alignment horizontal="right" vertical="center"/>
    </xf>
    <xf numFmtId="38" fontId="3" fillId="7" borderId="10" xfId="1" applyFont="1" applyFill="1" applyBorder="1" applyAlignment="1">
      <alignment horizontal="right" vertical="center"/>
    </xf>
    <xf numFmtId="38" fontId="3" fillId="4" borderId="1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177" fontId="8" fillId="0" borderId="0" xfId="2" applyNumberFormat="1" applyFont="1" applyFill="1" applyBorder="1" applyAlignment="1">
      <alignment horizontal="center" vertical="center"/>
    </xf>
    <xf numFmtId="9" fontId="0" fillId="0" borderId="0" xfId="2" applyFont="1" applyFill="1" applyBorder="1" applyAlignment="1">
      <alignment horizontal="center" vertical="center"/>
    </xf>
    <xf numFmtId="38" fontId="0" fillId="0" borderId="0" xfId="1" applyFont="1" applyFill="1">
      <alignment vertical="center"/>
    </xf>
    <xf numFmtId="38" fontId="15" fillId="7" borderId="1" xfId="1" applyFont="1" applyFill="1" applyBorder="1" applyAlignment="1">
      <alignment horizontal="center" vertical="center"/>
    </xf>
    <xf numFmtId="38" fontId="3" fillId="0" borderId="19" xfId="1" applyFont="1" applyFill="1" applyBorder="1" applyAlignment="1">
      <alignment horizontal="right" vertical="center"/>
    </xf>
    <xf numFmtId="38" fontId="18" fillId="0" borderId="0" xfId="0" applyNumberFormat="1" applyFont="1">
      <alignment vertical="center"/>
    </xf>
    <xf numFmtId="0" fontId="19" fillId="0" borderId="0" xfId="0" applyFont="1">
      <alignment vertical="center"/>
    </xf>
    <xf numFmtId="0" fontId="20" fillId="0" borderId="0" xfId="0" applyFont="1">
      <alignment vertical="center"/>
    </xf>
    <xf numFmtId="0" fontId="0" fillId="0" borderId="1" xfId="0" applyBorder="1">
      <alignment vertical="center"/>
    </xf>
    <xf numFmtId="38" fontId="0" fillId="0" borderId="8" xfId="1" applyFont="1" applyBorder="1">
      <alignment vertical="center"/>
    </xf>
    <xf numFmtId="38" fontId="0" fillId="0" borderId="8" xfId="1" applyFont="1" applyBorder="1" applyAlignment="1">
      <alignment horizontal="center" vertical="center"/>
    </xf>
    <xf numFmtId="40" fontId="0" fillId="0" borderId="0" xfId="1" applyNumberFormat="1" applyFont="1" applyAlignment="1">
      <alignment horizontal="center" vertical="center"/>
    </xf>
    <xf numFmtId="38" fontId="26" fillId="0" borderId="0" xfId="1" applyFont="1" applyAlignment="1">
      <alignment horizontal="right" vertical="center"/>
    </xf>
    <xf numFmtId="38" fontId="6" fillId="0" borderId="0" xfId="1" applyFont="1">
      <alignment vertical="center"/>
    </xf>
    <xf numFmtId="38" fontId="7" fillId="0" borderId="0" xfId="1" applyFont="1">
      <alignment vertical="center"/>
    </xf>
    <xf numFmtId="38" fontId="23" fillId="0" borderId="0" xfId="3" applyNumberFormat="1">
      <alignment vertical="center"/>
    </xf>
    <xf numFmtId="38" fontId="7" fillId="0" borderId="1" xfId="1" applyFont="1" applyBorder="1" applyAlignment="1">
      <alignment horizontal="center" vertical="center"/>
    </xf>
    <xf numFmtId="38" fontId="7" fillId="0" borderId="1" xfId="1" applyFont="1" applyBorder="1">
      <alignment vertical="center"/>
    </xf>
    <xf numFmtId="38" fontId="0" fillId="0" borderId="0" xfId="1" applyFont="1" applyFill="1" applyBorder="1" applyAlignment="1">
      <alignment horizontal="center" vertical="center"/>
    </xf>
    <xf numFmtId="38" fontId="0" fillId="0" borderId="0" xfId="1" applyFont="1" applyFill="1" applyBorder="1" applyAlignment="1">
      <alignment horizontal="right" vertical="center"/>
    </xf>
    <xf numFmtId="38" fontId="10" fillId="0" borderId="0" xfId="1" applyFont="1">
      <alignment vertical="center"/>
    </xf>
    <xf numFmtId="38" fontId="11" fillId="0" borderId="0" xfId="1" applyFont="1">
      <alignment vertical="center"/>
    </xf>
    <xf numFmtId="9" fontId="0" fillId="0" borderId="0" xfId="2" applyFont="1" applyAlignment="1">
      <alignment horizontal="center" vertical="center"/>
    </xf>
    <xf numFmtId="38" fontId="27" fillId="0" borderId="0" xfId="1" applyFont="1">
      <alignment vertical="center"/>
    </xf>
    <xf numFmtId="38" fontId="10" fillId="0" borderId="8" xfId="1" applyFont="1" applyBorder="1" applyAlignment="1">
      <alignment horizontal="right" vertical="center"/>
    </xf>
    <xf numFmtId="38" fontId="6" fillId="0" borderId="8" xfId="1" applyFont="1" applyBorder="1" applyAlignment="1">
      <alignment horizontal="right" vertical="center"/>
    </xf>
    <xf numFmtId="38" fontId="22" fillId="0" borderId="8" xfId="1" applyFont="1" applyBorder="1" applyAlignment="1">
      <alignment horizontal="center" vertical="center"/>
    </xf>
    <xf numFmtId="38" fontId="15" fillId="0" borderId="1" xfId="1" applyFont="1" applyBorder="1" applyAlignment="1">
      <alignment horizontal="center" vertical="center"/>
    </xf>
    <xf numFmtId="38" fontId="15" fillId="0" borderId="1" xfId="1" applyFont="1" applyBorder="1">
      <alignment vertical="center"/>
    </xf>
    <xf numFmtId="38" fontId="3" fillId="5" borderId="1" xfId="1" applyFont="1" applyFill="1" applyBorder="1" applyAlignment="1">
      <alignment horizontal="right" vertical="center"/>
    </xf>
    <xf numFmtId="38" fontId="3" fillId="4" borderId="1" xfId="1" applyFont="1" applyFill="1" applyBorder="1">
      <alignment vertical="center"/>
    </xf>
    <xf numFmtId="38" fontId="3" fillId="6" borderId="1" xfId="1" applyFont="1" applyFill="1" applyBorder="1" applyAlignment="1">
      <alignment horizontal="right" vertical="center"/>
    </xf>
    <xf numFmtId="38" fontId="5" fillId="10" borderId="0" xfId="1" applyFont="1" applyFill="1">
      <alignment vertical="center"/>
    </xf>
    <xf numFmtId="38" fontId="5" fillId="11" borderId="0" xfId="1" applyFont="1" applyFill="1">
      <alignment vertical="center"/>
    </xf>
    <xf numFmtId="0" fontId="0" fillId="0" borderId="29" xfId="0" applyBorder="1">
      <alignment vertical="center"/>
    </xf>
    <xf numFmtId="38" fontId="0" fillId="0" borderId="29" xfId="0" applyNumberFormat="1" applyBorder="1">
      <alignment vertical="center"/>
    </xf>
    <xf numFmtId="38" fontId="0" fillId="0" borderId="29" xfId="1" applyFont="1" applyBorder="1">
      <alignment vertical="center"/>
    </xf>
    <xf numFmtId="38" fontId="0" fillId="0" borderId="1" xfId="1" applyFont="1" applyBorder="1" applyAlignment="1">
      <alignment horizontal="center" vertical="center" wrapText="1"/>
    </xf>
    <xf numFmtId="38" fontId="6" fillId="0" borderId="0" xfId="1" applyFont="1" applyFill="1" applyBorder="1" applyAlignment="1">
      <alignment vertical="top"/>
    </xf>
    <xf numFmtId="0" fontId="0" fillId="0" borderId="30" xfId="0" applyBorder="1">
      <alignment vertical="center"/>
    </xf>
    <xf numFmtId="38" fontId="29" fillId="0" borderId="8" xfId="1" applyFont="1" applyBorder="1">
      <alignment vertical="center"/>
    </xf>
    <xf numFmtId="38" fontId="30" fillId="0" borderId="8" xfId="1" applyFont="1" applyBorder="1" applyAlignment="1">
      <alignment horizontal="center" vertical="center"/>
    </xf>
    <xf numFmtId="0" fontId="0" fillId="0" borderId="31" xfId="0" applyBorder="1">
      <alignment vertical="center"/>
    </xf>
    <xf numFmtId="38" fontId="0" fillId="0" borderId="13" xfId="1" applyFont="1" applyBorder="1">
      <alignment vertical="center"/>
    </xf>
    <xf numFmtId="38" fontId="0" fillId="0" borderId="1" xfId="0" applyNumberFormat="1" applyBorder="1">
      <alignment vertical="center"/>
    </xf>
    <xf numFmtId="38" fontId="28" fillId="0" borderId="0" xfId="1" applyFont="1" applyFill="1" applyAlignment="1">
      <alignment horizontal="center" vertical="center"/>
    </xf>
    <xf numFmtId="38" fontId="5" fillId="0" borderId="0" xfId="1" applyFont="1" applyFill="1" applyAlignment="1">
      <alignment horizontal="center" vertical="center"/>
    </xf>
    <xf numFmtId="38" fontId="3" fillId="5" borderId="1" xfId="1" applyFont="1" applyFill="1" applyBorder="1" applyAlignment="1" applyProtection="1">
      <alignment horizontal="right" vertical="center"/>
    </xf>
    <xf numFmtId="38" fontId="3" fillId="4" borderId="1" xfId="1" applyFont="1" applyFill="1" applyBorder="1" applyProtection="1">
      <alignment vertical="center"/>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right" vertical="center"/>
      <protection locked="0"/>
    </xf>
    <xf numFmtId="9" fontId="0" fillId="2" borderId="13" xfId="2" applyFont="1" applyFill="1" applyBorder="1" applyAlignment="1" applyProtection="1">
      <alignment horizontal="center" vertical="center"/>
      <protection locked="0"/>
    </xf>
    <xf numFmtId="38" fontId="7" fillId="0" borderId="0" xfId="1" applyFont="1" applyBorder="1">
      <alignment vertical="center"/>
    </xf>
    <xf numFmtId="38" fontId="7" fillId="0" borderId="0" xfId="1" applyFont="1" applyBorder="1" applyAlignment="1">
      <alignment horizontal="center" vertical="center"/>
    </xf>
    <xf numFmtId="38" fontId="6" fillId="0" borderId="0" xfId="1" applyFont="1" applyAlignment="1">
      <alignment horizontal="center" vertical="center" wrapText="1"/>
    </xf>
    <xf numFmtId="0" fontId="25"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0" fillId="0" borderId="0" xfId="0" applyProtection="1">
      <alignment vertical="center"/>
      <protection locked="0"/>
    </xf>
    <xf numFmtId="0" fontId="3" fillId="0" borderId="14" xfId="0" applyFont="1" applyBorder="1" applyAlignment="1">
      <alignment horizontal="center" vertical="center"/>
    </xf>
    <xf numFmtId="176" fontId="8" fillId="0" borderId="1" xfId="0" applyNumberFormat="1" applyFont="1" applyBorder="1" applyAlignment="1" applyProtection="1">
      <alignment horizontal="center" vertical="center"/>
      <protection locked="0"/>
    </xf>
    <xf numFmtId="0" fontId="34" fillId="0" borderId="10" xfId="0" applyFont="1" applyBorder="1" applyProtection="1">
      <alignment vertical="center"/>
      <protection locked="0"/>
    </xf>
    <xf numFmtId="0" fontId="34" fillId="0" borderId="11" xfId="0" applyFont="1" applyBorder="1">
      <alignment vertical="center"/>
    </xf>
    <xf numFmtId="0" fontId="36" fillId="0" borderId="0" xfId="0" applyFont="1" applyAlignment="1">
      <alignment horizontal="right" vertical="center"/>
    </xf>
    <xf numFmtId="38" fontId="0" fillId="0" borderId="0" xfId="1" applyFont="1" applyBorder="1" applyAlignment="1">
      <alignment horizontal="center" vertical="center"/>
    </xf>
    <xf numFmtId="38" fontId="40" fillId="0" borderId="8" xfId="1" applyFont="1" applyBorder="1" applyAlignment="1">
      <alignment horizontal="center" vertical="center"/>
    </xf>
    <xf numFmtId="38" fontId="0" fillId="0" borderId="11" xfId="1" applyFont="1" applyBorder="1">
      <alignment vertical="center"/>
    </xf>
    <xf numFmtId="38" fontId="40" fillId="0" borderId="11" xfId="1" applyFont="1" applyBorder="1" applyAlignment="1">
      <alignment horizontal="center" vertical="center"/>
    </xf>
    <xf numFmtId="38" fontId="0" fillId="9" borderId="0" xfId="1" applyFont="1" applyFill="1" applyBorder="1" applyAlignment="1">
      <alignment horizontal="center" vertical="center"/>
    </xf>
    <xf numFmtId="38" fontId="0" fillId="0" borderId="0" xfId="1" applyFont="1" applyAlignment="1">
      <alignment horizontal="right" vertical="center"/>
    </xf>
    <xf numFmtId="38" fontId="5" fillId="2" borderId="0" xfId="1" applyFont="1" applyFill="1" applyAlignment="1">
      <alignment horizontal="center" vertical="center"/>
    </xf>
    <xf numFmtId="38" fontId="0" fillId="2" borderId="0" xfId="1" applyFont="1" applyFill="1" applyBorder="1" applyAlignment="1">
      <alignment horizontal="center" vertical="center"/>
    </xf>
    <xf numFmtId="38" fontId="5" fillId="14" borderId="0" xfId="1" applyFont="1" applyFill="1" applyAlignment="1">
      <alignment horizontal="center" vertical="center"/>
    </xf>
    <xf numFmtId="38" fontId="41" fillId="0" borderId="0" xfId="1" applyFont="1">
      <alignment vertical="center"/>
    </xf>
    <xf numFmtId="38" fontId="43" fillId="0" borderId="0" xfId="1" applyFont="1">
      <alignment vertical="center"/>
    </xf>
    <xf numFmtId="38" fontId="43" fillId="13" borderId="8" xfId="1" applyFont="1" applyFill="1" applyBorder="1">
      <alignment vertical="center"/>
    </xf>
    <xf numFmtId="38" fontId="3" fillId="15" borderId="1" xfId="1" applyFont="1" applyFill="1" applyBorder="1" applyAlignment="1" applyProtection="1">
      <alignment horizontal="center" vertical="center"/>
    </xf>
    <xf numFmtId="0" fontId="7" fillId="16" borderId="16" xfId="0" applyFont="1" applyFill="1" applyBorder="1" applyAlignment="1" applyProtection="1">
      <alignment horizontal="center" vertical="center"/>
      <protection locked="0"/>
    </xf>
    <xf numFmtId="38" fontId="0" fillId="16" borderId="16" xfId="1" applyFont="1" applyFill="1" applyBorder="1" applyProtection="1">
      <alignment vertical="center"/>
      <protection locked="0"/>
    </xf>
    <xf numFmtId="0" fontId="7" fillId="16" borderId="1" xfId="0" applyFont="1" applyFill="1" applyBorder="1" applyAlignment="1" applyProtection="1">
      <alignment horizontal="center" vertical="center"/>
      <protection locked="0"/>
    </xf>
    <xf numFmtId="38" fontId="0" fillId="16" borderId="1" xfId="1" applyFont="1" applyFill="1" applyBorder="1" applyProtection="1">
      <alignment vertical="center"/>
      <protection locked="0"/>
    </xf>
    <xf numFmtId="0" fontId="11" fillId="16" borderId="1" xfId="0" applyFont="1" applyFill="1" applyBorder="1" applyAlignment="1" applyProtection="1">
      <alignment horizontal="center" vertical="center"/>
      <protection locked="0"/>
    </xf>
    <xf numFmtId="0" fontId="0" fillId="16" borderId="34" xfId="0" applyFill="1" applyBorder="1" applyAlignment="1" applyProtection="1">
      <alignment horizontal="center" vertical="center" wrapText="1"/>
      <protection locked="0"/>
    </xf>
    <xf numFmtId="0" fontId="0" fillId="16" borderId="37" xfId="0" applyFill="1" applyBorder="1" applyAlignment="1" applyProtection="1">
      <alignment horizontal="center" vertical="center"/>
      <protection locked="0"/>
    </xf>
    <xf numFmtId="0" fontId="0" fillId="16" borderId="14" xfId="0" applyFill="1" applyBorder="1" applyAlignment="1" applyProtection="1">
      <alignment horizontal="center" vertical="center"/>
      <protection locked="0"/>
    </xf>
    <xf numFmtId="38" fontId="0" fillId="9" borderId="8" xfId="1" applyFont="1" applyFill="1" applyBorder="1" applyAlignment="1" applyProtection="1">
      <alignment horizontal="center" vertical="center"/>
      <protection locked="0"/>
    </xf>
    <xf numFmtId="38" fontId="0" fillId="2" borderId="8" xfId="1" applyFont="1" applyFill="1" applyBorder="1" applyAlignment="1" applyProtection="1">
      <alignment horizontal="center" vertical="center"/>
      <protection locked="0"/>
    </xf>
    <xf numFmtId="38" fontId="0" fillId="9" borderId="11" xfId="1" applyFont="1" applyFill="1" applyBorder="1" applyAlignment="1" applyProtection="1">
      <alignment horizontal="center" vertical="center"/>
      <protection locked="0"/>
    </xf>
    <xf numFmtId="38" fontId="0" fillId="2" borderId="11" xfId="1" applyFont="1" applyFill="1" applyBorder="1" applyAlignment="1" applyProtection="1">
      <alignment horizontal="center" vertical="center"/>
      <protection locked="0"/>
    </xf>
    <xf numFmtId="178" fontId="0" fillId="9" borderId="8" xfId="1" applyNumberFormat="1" applyFont="1" applyFill="1" applyBorder="1" applyAlignment="1" applyProtection="1">
      <alignment horizontal="center" vertical="center"/>
      <protection locked="0"/>
    </xf>
    <xf numFmtId="178" fontId="0" fillId="9" borderId="11" xfId="1" applyNumberFormat="1" applyFont="1" applyFill="1" applyBorder="1" applyAlignment="1" applyProtection="1">
      <alignment horizontal="center" vertical="center"/>
      <protection locked="0"/>
    </xf>
    <xf numFmtId="38" fontId="44" fillId="0" borderId="0" xfId="1" applyFont="1" applyFill="1" applyAlignment="1">
      <alignment horizontal="left" vertical="center"/>
    </xf>
    <xf numFmtId="38" fontId="28" fillId="0" borderId="0" xfId="1" applyFont="1" applyFill="1" applyAlignment="1">
      <alignment horizontal="center" vertical="center" wrapText="1"/>
    </xf>
    <xf numFmtId="38" fontId="43" fillId="0" borderId="0" xfId="1" applyFont="1" applyFill="1" applyBorder="1">
      <alignment vertical="center"/>
    </xf>
    <xf numFmtId="38" fontId="43" fillId="0" borderId="0" xfId="1" applyFont="1" applyFill="1">
      <alignment vertical="center"/>
    </xf>
    <xf numFmtId="38" fontId="42" fillId="0" borderId="0" xfId="1" applyFont="1" applyFill="1" applyBorder="1" applyAlignment="1" applyProtection="1">
      <alignment horizontal="left" vertical="top" wrapText="1"/>
      <protection locked="0"/>
    </xf>
    <xf numFmtId="38" fontId="5" fillId="13" borderId="0" xfId="1" applyFont="1" applyFill="1" applyAlignment="1">
      <alignment horizontal="center" vertical="center"/>
    </xf>
    <xf numFmtId="38" fontId="0" fillId="13" borderId="0" xfId="1" applyFont="1" applyFill="1" applyBorder="1" applyAlignment="1">
      <alignment vertical="center"/>
    </xf>
    <xf numFmtId="38" fontId="0" fillId="13" borderId="0" xfId="1" applyFont="1" applyFill="1">
      <alignment vertical="center"/>
    </xf>
    <xf numFmtId="38" fontId="0" fillId="13" borderId="0" xfId="1" applyFont="1" applyFill="1" applyAlignment="1">
      <alignment vertical="center"/>
    </xf>
    <xf numFmtId="38" fontId="0" fillId="14" borderId="0" xfId="1" applyFont="1" applyFill="1" applyAlignment="1">
      <alignment vertical="center"/>
    </xf>
    <xf numFmtId="38" fontId="0" fillId="14" borderId="0" xfId="1" applyFont="1" applyFill="1">
      <alignment vertical="center"/>
    </xf>
    <xf numFmtId="38" fontId="0" fillId="14" borderId="0" xfId="1" applyFont="1" applyFill="1" applyBorder="1" applyAlignment="1">
      <alignment vertical="center"/>
    </xf>
    <xf numFmtId="38" fontId="5" fillId="19" borderId="0" xfId="1" applyFont="1" applyFill="1" applyAlignment="1">
      <alignment horizontal="center" vertical="center"/>
    </xf>
    <xf numFmtId="38" fontId="0" fillId="19" borderId="0" xfId="1" applyFont="1" applyFill="1" applyBorder="1" applyAlignment="1">
      <alignment horizontal="center" vertical="center"/>
    </xf>
    <xf numFmtId="38" fontId="0" fillId="19" borderId="8" xfId="1" applyFont="1" applyFill="1" applyBorder="1" applyAlignment="1" applyProtection="1">
      <alignment horizontal="center" vertical="center"/>
      <protection locked="0"/>
    </xf>
    <xf numFmtId="38" fontId="0" fillId="19" borderId="11" xfId="1"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11" xfId="0" applyFont="1" applyBorder="1">
      <alignment vertical="center"/>
    </xf>
    <xf numFmtId="0" fontId="34" fillId="0" borderId="11" xfId="0" applyFont="1" applyBorder="1" applyProtection="1">
      <alignment vertical="center"/>
      <protection locked="0"/>
    </xf>
    <xf numFmtId="38" fontId="0" fillId="20" borderId="1" xfId="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4" xfId="0" applyBorder="1">
      <alignment vertical="center"/>
    </xf>
    <xf numFmtId="38" fontId="0" fillId="0" borderId="14" xfId="0" applyNumberFormat="1" applyBorder="1">
      <alignment vertical="center"/>
    </xf>
    <xf numFmtId="0" fontId="0" fillId="0" borderId="16" xfId="0" applyBorder="1" applyAlignment="1">
      <alignment horizontal="center" vertical="center"/>
    </xf>
    <xf numFmtId="0" fontId="0" fillId="0" borderId="16" xfId="0" applyBorder="1">
      <alignment vertical="center"/>
    </xf>
    <xf numFmtId="38" fontId="0" fillId="0" borderId="16" xfId="0" applyNumberFormat="1" applyBorder="1">
      <alignment vertical="center"/>
    </xf>
    <xf numFmtId="38" fontId="0" fillId="0" borderId="17" xfId="0" applyNumberFormat="1" applyBorder="1">
      <alignment vertical="center"/>
    </xf>
    <xf numFmtId="38" fontId="0" fillId="0" borderId="19" xfId="0" applyNumberFormat="1" applyBorder="1">
      <alignment vertical="center"/>
    </xf>
    <xf numFmtId="0" fontId="0" fillId="0" borderId="21" xfId="0" applyBorder="1" applyAlignment="1">
      <alignment horizontal="center" vertical="center"/>
    </xf>
    <xf numFmtId="38" fontId="0" fillId="0" borderId="21" xfId="0" applyNumberFormat="1" applyBorder="1">
      <alignment vertical="center"/>
    </xf>
    <xf numFmtId="38" fontId="0" fillId="0" borderId="21" xfId="0" applyNumberFormat="1" applyBorder="1" applyAlignment="1">
      <alignment horizontal="center" vertical="center"/>
    </xf>
    <xf numFmtId="0" fontId="0" fillId="0" borderId="21" xfId="0" applyBorder="1">
      <alignment vertical="center"/>
    </xf>
    <xf numFmtId="38" fontId="3" fillId="0" borderId="22" xfId="0" applyNumberFormat="1" applyFont="1" applyBorder="1">
      <alignment vertical="center"/>
    </xf>
    <xf numFmtId="38" fontId="3" fillId="0" borderId="41" xfId="1" applyFont="1" applyBorder="1" applyAlignment="1">
      <alignment horizontal="center" vertical="center"/>
    </xf>
    <xf numFmtId="38" fontId="3" fillId="0" borderId="44" xfId="1" applyFont="1" applyBorder="1" applyAlignment="1">
      <alignment horizontal="center" vertical="center"/>
    </xf>
    <xf numFmtId="38" fontId="3" fillId="0" borderId="38" xfId="1" applyFont="1" applyBorder="1" applyAlignment="1">
      <alignment horizontal="center" vertical="center"/>
    </xf>
    <xf numFmtId="38" fontId="3" fillId="0" borderId="47" xfId="1" applyFont="1" applyBorder="1" applyAlignment="1">
      <alignment horizontal="center" vertical="center"/>
    </xf>
    <xf numFmtId="38" fontId="0" fillId="0" borderId="24" xfId="0" applyNumberFormat="1" applyBorder="1">
      <alignment vertical="center"/>
    </xf>
    <xf numFmtId="38" fontId="3" fillId="0" borderId="17" xfId="1" applyFont="1" applyBorder="1" applyAlignment="1">
      <alignment horizontal="right" vertical="center"/>
    </xf>
    <xf numFmtId="0" fontId="13" fillId="0" borderId="0" xfId="0" applyFont="1" applyAlignment="1">
      <alignment horizontal="center" vertical="center" textRotation="255"/>
    </xf>
    <xf numFmtId="0" fontId="1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0" fontId="34" fillId="0" borderId="11" xfId="0" applyFont="1" applyBorder="1" applyAlignment="1" applyProtection="1">
      <alignment horizontal="left" vertical="center"/>
      <protection locked="0"/>
    </xf>
    <xf numFmtId="0" fontId="34" fillId="0" borderId="12"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5" fillId="0" borderId="1" xfId="0" applyFont="1" applyBorder="1" applyAlignment="1" applyProtection="1">
      <alignment horizontal="left" vertical="center" wrapText="1"/>
      <protection locked="0"/>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4" fillId="0" borderId="2" xfId="0" applyFont="1" applyBorder="1" applyAlignment="1" applyProtection="1">
      <alignment horizontal="left" vertical="center" wrapText="1"/>
      <protection locked="0"/>
    </xf>
    <xf numFmtId="0" fontId="34" fillId="0" borderId="3"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4" fillId="0" borderId="8" xfId="0" applyFont="1" applyBorder="1" applyAlignment="1" applyProtection="1">
      <alignment horizontal="left" vertical="center" wrapText="1"/>
      <protection locked="0"/>
    </xf>
    <xf numFmtId="0" fontId="34" fillId="0" borderId="9" xfId="0" applyFont="1" applyBorder="1" applyAlignment="1" applyProtection="1">
      <alignment horizontal="left" vertical="center" wrapText="1"/>
      <protection locked="0"/>
    </xf>
    <xf numFmtId="0" fontId="5" fillId="0" borderId="0" xfId="0" applyFont="1" applyAlignment="1">
      <alignment horizontal="center" vertical="center"/>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7" fillId="16" borderId="16" xfId="0" applyFont="1" applyFill="1" applyBorder="1" applyAlignment="1" applyProtection="1">
      <alignment horizontal="left" vertical="top" wrapText="1"/>
      <protection locked="0"/>
    </xf>
    <xf numFmtId="0" fontId="7" fillId="16" borderId="17" xfId="0" applyFont="1" applyFill="1" applyBorder="1" applyAlignment="1" applyProtection="1">
      <alignment horizontal="left" vertical="top" wrapText="1"/>
      <protection locked="0"/>
    </xf>
    <xf numFmtId="0" fontId="7" fillId="16" borderId="1" xfId="0" applyFont="1" applyFill="1" applyBorder="1" applyAlignment="1" applyProtection="1">
      <alignment horizontal="left" vertical="top" wrapText="1"/>
      <protection locked="0"/>
    </xf>
    <xf numFmtId="0" fontId="7" fillId="16" borderId="19" xfId="0" applyFont="1" applyFill="1" applyBorder="1" applyAlignment="1" applyProtection="1">
      <alignment horizontal="left" vertical="top" wrapText="1"/>
      <protection locked="0"/>
    </xf>
    <xf numFmtId="0" fontId="7" fillId="16" borderId="21" xfId="0" applyFont="1" applyFill="1" applyBorder="1" applyAlignment="1" applyProtection="1">
      <alignment horizontal="left" vertical="top" wrapText="1"/>
      <protection locked="0"/>
    </xf>
    <xf numFmtId="0" fontId="7" fillId="16" borderId="22" xfId="0" applyFont="1" applyFill="1" applyBorder="1" applyAlignment="1" applyProtection="1">
      <alignment horizontal="left" vertical="top" wrapText="1"/>
      <protection locked="0"/>
    </xf>
    <xf numFmtId="0" fontId="8" fillId="0" borderId="35" xfId="0" applyFont="1" applyBorder="1" applyAlignment="1">
      <alignment horizontal="center" vertical="center" wrapText="1"/>
    </xf>
    <xf numFmtId="0" fontId="0" fillId="0" borderId="32" xfId="0" applyBorder="1" applyAlignment="1">
      <alignment horizontal="center" vertical="center"/>
    </xf>
    <xf numFmtId="0" fontId="0" fillId="0" borderId="18" xfId="0" applyBorder="1" applyAlignment="1">
      <alignment horizontal="center" vertical="center"/>
    </xf>
    <xf numFmtId="0" fontId="4" fillId="0" borderId="18" xfId="0" applyFont="1" applyBorder="1" applyAlignment="1">
      <alignment horizontal="center" vertical="center" wrapText="1"/>
    </xf>
    <xf numFmtId="0" fontId="0" fillId="0" borderId="1" xfId="0" applyBorder="1" applyAlignment="1">
      <alignment horizontal="center" vertical="center" wrapText="1"/>
    </xf>
    <xf numFmtId="38" fontId="0" fillId="16" borderId="19" xfId="1" applyFont="1" applyFill="1" applyBorder="1" applyAlignment="1" applyProtection="1">
      <alignment horizontal="right" vertical="center"/>
      <protection locked="0"/>
    </xf>
    <xf numFmtId="38" fontId="0" fillId="0" borderId="36" xfId="1" applyFont="1" applyFill="1" applyBorder="1" applyAlignment="1">
      <alignment horizontal="right" vertical="center"/>
    </xf>
    <xf numFmtId="38" fontId="0" fillId="0" borderId="33" xfId="1" applyFont="1" applyFill="1" applyBorder="1" applyAlignment="1">
      <alignment horizontal="right" vertical="center"/>
    </xf>
    <xf numFmtId="0" fontId="7" fillId="16" borderId="15" xfId="0" applyFont="1" applyFill="1" applyBorder="1" applyAlignment="1" applyProtection="1">
      <alignment horizontal="left" vertical="top" wrapText="1"/>
      <protection locked="0"/>
    </xf>
    <xf numFmtId="0" fontId="7" fillId="16" borderId="18" xfId="0" applyFont="1" applyFill="1" applyBorder="1" applyAlignment="1" applyProtection="1">
      <alignment horizontal="left" vertical="top" wrapText="1"/>
      <protection locked="0"/>
    </xf>
    <xf numFmtId="0" fontId="7" fillId="16" borderId="25" xfId="0" applyFont="1" applyFill="1" applyBorder="1" applyAlignment="1" applyProtection="1">
      <alignment horizontal="left" vertical="center" wrapText="1"/>
      <protection locked="0"/>
    </xf>
    <xf numFmtId="0" fontId="7" fillId="16" borderId="14" xfId="0" applyFont="1" applyFill="1" applyBorder="1" applyAlignment="1" applyProtection="1">
      <alignment horizontal="left" vertical="center" wrapText="1"/>
      <protection locked="0"/>
    </xf>
    <xf numFmtId="0" fontId="7" fillId="16" borderId="24" xfId="0" applyFont="1" applyFill="1" applyBorder="1" applyAlignment="1" applyProtection="1">
      <alignment horizontal="left" vertical="center" wrapText="1"/>
      <protection locked="0"/>
    </xf>
    <xf numFmtId="0" fontId="7" fillId="16" borderId="18" xfId="0" applyFont="1" applyFill="1" applyBorder="1" applyAlignment="1" applyProtection="1">
      <alignment horizontal="left" vertical="center" wrapText="1"/>
      <protection locked="0"/>
    </xf>
    <xf numFmtId="0" fontId="7" fillId="16" borderId="1" xfId="0" applyFont="1" applyFill="1" applyBorder="1" applyAlignment="1" applyProtection="1">
      <alignment horizontal="left" vertical="center" wrapText="1"/>
      <protection locked="0"/>
    </xf>
    <xf numFmtId="0" fontId="7" fillId="16" borderId="19" xfId="0" applyFont="1" applyFill="1" applyBorder="1" applyAlignment="1" applyProtection="1">
      <alignment horizontal="left" vertical="center" wrapText="1"/>
      <protection locked="0"/>
    </xf>
    <xf numFmtId="0" fontId="3" fillId="0" borderId="18" xfId="0" applyFont="1" applyBorder="1" applyAlignment="1">
      <alignment horizontal="center" vertical="center"/>
    </xf>
    <xf numFmtId="0" fontId="3" fillId="0" borderId="2" xfId="0" applyFont="1" applyBorder="1" applyAlignment="1">
      <alignment horizontal="center" vertical="center" wrapText="1"/>
    </xf>
    <xf numFmtId="0" fontId="34" fillId="0" borderId="3" xfId="0" applyFont="1" applyBorder="1" applyAlignment="1" applyProtection="1">
      <alignment horizontal="left" vertical="center"/>
      <protection locked="0"/>
    </xf>
    <xf numFmtId="0" fontId="34" fillId="0" borderId="4"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4" fillId="0" borderId="7" xfId="0" applyFont="1" applyBorder="1" applyAlignment="1" applyProtection="1">
      <alignment horizontal="left" vertical="center"/>
      <protection locked="0"/>
    </xf>
    <xf numFmtId="0" fontId="34" fillId="0" borderId="8" xfId="0" applyFont="1" applyBorder="1" applyAlignment="1" applyProtection="1">
      <alignment horizontal="left" vertical="center"/>
      <protection locked="0"/>
    </xf>
    <xf numFmtId="0" fontId="34" fillId="0" borderId="9" xfId="0" applyFont="1" applyBorder="1" applyAlignment="1" applyProtection="1">
      <alignment horizontal="left" vertical="center"/>
      <protection locked="0"/>
    </xf>
    <xf numFmtId="0" fontId="12" fillId="0" borderId="26"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23" xfId="0" applyFont="1" applyBorder="1" applyAlignment="1">
      <alignment horizontal="center" vertical="center" textRotation="255"/>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6" fillId="0" borderId="3" xfId="0" applyFont="1" applyBorder="1" applyAlignment="1">
      <alignment horizontal="left" vertical="center"/>
    </xf>
    <xf numFmtId="0" fontId="0" fillId="0" borderId="3" xfId="0" applyBorder="1" applyAlignment="1">
      <alignment horizontal="left" vertical="center"/>
    </xf>
    <xf numFmtId="38" fontId="3" fillId="18" borderId="1" xfId="1" applyFont="1" applyFill="1" applyBorder="1" applyAlignment="1">
      <alignment horizontal="center" vertical="center"/>
    </xf>
    <xf numFmtId="38" fontId="3" fillId="0" borderId="1" xfId="1" applyFont="1" applyBorder="1" applyAlignment="1">
      <alignment horizontal="center" vertical="center"/>
    </xf>
    <xf numFmtId="38" fontId="30" fillId="18" borderId="1" xfId="1" applyFont="1" applyFill="1" applyBorder="1" applyAlignment="1">
      <alignment horizontal="left" vertical="center"/>
    </xf>
    <xf numFmtId="38" fontId="42" fillId="0" borderId="1" xfId="1" applyFont="1" applyBorder="1" applyAlignment="1" applyProtection="1">
      <alignment horizontal="left" vertical="top" wrapText="1"/>
      <protection locked="0"/>
    </xf>
    <xf numFmtId="38" fontId="5" fillId="14" borderId="1" xfId="1" applyFont="1" applyFill="1" applyBorder="1" applyAlignment="1">
      <alignment horizontal="center" vertical="center" textRotation="255"/>
    </xf>
    <xf numFmtId="38" fontId="3" fillId="14" borderId="1" xfId="1" applyFont="1" applyFill="1" applyBorder="1" applyAlignment="1">
      <alignment horizontal="center" vertical="center"/>
    </xf>
    <xf numFmtId="38" fontId="30" fillId="14" borderId="1" xfId="1" applyFont="1" applyFill="1" applyBorder="1" applyAlignment="1">
      <alignment horizontal="left" vertical="center"/>
    </xf>
    <xf numFmtId="38" fontId="5" fillId="18" borderId="1" xfId="1" applyFont="1" applyFill="1" applyBorder="1" applyAlignment="1">
      <alignment horizontal="center" vertical="center" textRotation="255"/>
    </xf>
    <xf numFmtId="38" fontId="5" fillId="9" borderId="0" xfId="1" applyFont="1" applyFill="1" applyAlignment="1">
      <alignment horizontal="center" vertical="center"/>
    </xf>
    <xf numFmtId="38" fontId="5" fillId="12" borderId="0" xfId="1" applyFont="1" applyFill="1" applyAlignment="1">
      <alignment horizontal="center" vertical="center"/>
    </xf>
    <xf numFmtId="38" fontId="0" fillId="0" borderId="0" xfId="1" applyFont="1" applyAlignment="1">
      <alignment horizontal="right" vertical="center"/>
    </xf>
    <xf numFmtId="38" fontId="47" fillId="0" borderId="0" xfId="1" applyFont="1" applyAlignment="1">
      <alignment horizontal="center" vertical="center"/>
    </xf>
    <xf numFmtId="38" fontId="3" fillId="0" borderId="3" xfId="1" applyFont="1" applyBorder="1" applyAlignment="1">
      <alignment horizontal="right" vertical="center"/>
    </xf>
    <xf numFmtId="38" fontId="28" fillId="13" borderId="0" xfId="1" applyFont="1" applyFill="1" applyAlignment="1">
      <alignment horizontal="center" vertical="center" wrapText="1"/>
    </xf>
    <xf numFmtId="38" fontId="28" fillId="13" borderId="0" xfId="1" applyFont="1" applyFill="1" applyAlignment="1">
      <alignment horizontal="center" vertical="center"/>
    </xf>
    <xf numFmtId="38" fontId="5" fillId="14" borderId="0" xfId="1" applyFont="1" applyFill="1" applyAlignment="1">
      <alignment horizontal="center" vertical="center"/>
    </xf>
    <xf numFmtId="38" fontId="30" fillId="9" borderId="1" xfId="1" applyFont="1" applyFill="1" applyBorder="1" applyAlignment="1">
      <alignment horizontal="left" vertical="center"/>
    </xf>
    <xf numFmtId="38" fontId="3" fillId="9" borderId="1" xfId="1" applyFont="1" applyFill="1" applyBorder="1" applyAlignment="1">
      <alignment horizontal="center" vertical="center"/>
    </xf>
    <xf numFmtId="38" fontId="5" fillId="17" borderId="0" xfId="1" applyFont="1" applyFill="1" applyAlignment="1">
      <alignment horizontal="center" vertical="center"/>
    </xf>
    <xf numFmtId="38" fontId="5" fillId="13" borderId="0" xfId="1" applyFont="1" applyFill="1" applyAlignment="1">
      <alignment horizontal="center" vertical="center"/>
    </xf>
    <xf numFmtId="38" fontId="5" fillId="9" borderId="1" xfId="1" applyFont="1" applyFill="1" applyBorder="1" applyAlignment="1">
      <alignment horizontal="center" vertical="center" textRotation="255"/>
    </xf>
    <xf numFmtId="38" fontId="5" fillId="2" borderId="1" xfId="1" applyFont="1" applyFill="1" applyBorder="1" applyAlignment="1">
      <alignment horizontal="center" vertical="center" textRotation="255"/>
    </xf>
    <xf numFmtId="38" fontId="30" fillId="2" borderId="1" xfId="1" applyFont="1" applyFill="1" applyBorder="1" applyAlignment="1">
      <alignment horizontal="left" vertical="center"/>
    </xf>
    <xf numFmtId="38" fontId="3" fillId="2" borderId="1" xfId="1" applyFont="1" applyFill="1" applyBorder="1" applyAlignment="1">
      <alignment horizontal="center" vertical="center"/>
    </xf>
    <xf numFmtId="38" fontId="44" fillId="0" borderId="0" xfId="1" applyFont="1" applyAlignment="1">
      <alignment horizontal="left" vertical="center" wrapText="1"/>
    </xf>
    <xf numFmtId="38" fontId="44" fillId="0" borderId="0" xfId="1" applyFont="1" applyAlignment="1">
      <alignment horizontal="left" vertical="center"/>
    </xf>
    <xf numFmtId="38" fontId="16" fillId="12" borderId="0" xfId="1" applyFont="1" applyFill="1" applyAlignment="1">
      <alignment horizontal="center" vertical="center"/>
    </xf>
    <xf numFmtId="38" fontId="3" fillId="3" borderId="1" xfId="1" applyFont="1" applyFill="1" applyBorder="1" applyAlignment="1">
      <alignment horizontal="center" vertical="center"/>
    </xf>
    <xf numFmtId="38" fontId="14" fillId="0" borderId="8" xfId="1" applyFont="1" applyBorder="1" applyAlignment="1">
      <alignment horizontal="right"/>
    </xf>
    <xf numFmtId="38" fontId="3" fillId="6" borderId="1" xfId="1" applyFont="1" applyFill="1" applyBorder="1" applyAlignment="1">
      <alignment horizontal="center" vertical="center"/>
    </xf>
    <xf numFmtId="38" fontId="32" fillId="10" borderId="0" xfId="1" applyFont="1" applyFill="1" applyAlignment="1">
      <alignment horizontal="center" vertical="center"/>
    </xf>
    <xf numFmtId="49" fontId="46" fillId="2" borderId="0" xfId="1" applyNumberFormat="1" applyFont="1" applyFill="1" applyBorder="1" applyAlignment="1" applyProtection="1">
      <alignment horizontal="left" vertical="top" wrapText="1"/>
      <protection locked="0"/>
    </xf>
    <xf numFmtId="49" fontId="3" fillId="2" borderId="0" xfId="1" applyNumberFormat="1" applyFont="1" applyFill="1" applyBorder="1" applyAlignment="1" applyProtection="1">
      <alignment horizontal="left" vertical="top" wrapText="1"/>
      <protection locked="0"/>
    </xf>
    <xf numFmtId="0" fontId="23" fillId="0" borderId="0" xfId="3" applyBorder="1" applyAlignment="1" applyProtection="1">
      <alignment vertical="center"/>
      <protection locked="0"/>
    </xf>
    <xf numFmtId="0" fontId="23" fillId="0" borderId="0" xfId="3" applyAlignment="1" applyProtection="1">
      <alignment vertical="center"/>
      <protection locked="0"/>
    </xf>
    <xf numFmtId="0" fontId="23" fillId="0" borderId="0" xfId="3" applyBorder="1" applyAlignment="1" applyProtection="1">
      <alignment horizontal="left" vertical="center"/>
      <protection locked="0"/>
    </xf>
    <xf numFmtId="0" fontId="23" fillId="0" borderId="0" xfId="3" applyAlignment="1" applyProtection="1">
      <alignment horizontal="left" vertical="center"/>
      <protection locked="0"/>
    </xf>
    <xf numFmtId="38" fontId="4" fillId="0" borderId="0" xfId="1" applyFont="1" applyAlignment="1">
      <alignment horizontal="right" vertical="center"/>
    </xf>
    <xf numFmtId="38" fontId="0" fillId="0" borderId="3" xfId="1" applyFont="1" applyBorder="1" applyAlignment="1">
      <alignment horizontal="right" vertical="center"/>
    </xf>
    <xf numFmtId="38" fontId="31" fillId="11" borderId="0" xfId="1" applyFont="1" applyFill="1" applyAlignment="1">
      <alignment horizontal="center" vertical="center"/>
    </xf>
    <xf numFmtId="38" fontId="3" fillId="0" borderId="42" xfId="1" applyFont="1" applyBorder="1" applyAlignment="1">
      <alignment horizontal="center" vertical="center"/>
    </xf>
    <xf numFmtId="38" fontId="3" fillId="0" borderId="43" xfId="1"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16" xfId="1" applyFont="1" applyBorder="1" applyAlignment="1">
      <alignment horizontal="center" vertical="center"/>
    </xf>
    <xf numFmtId="0" fontId="5" fillId="21" borderId="51" xfId="0" applyFont="1" applyFill="1" applyBorder="1" applyAlignment="1">
      <alignment horizontal="center" vertical="center"/>
    </xf>
    <xf numFmtId="38" fontId="3" fillId="0" borderId="48" xfId="1" applyFont="1" applyBorder="1" applyAlignment="1">
      <alignment horizontal="center" vertical="center"/>
    </xf>
    <xf numFmtId="38" fontId="3" fillId="0" borderId="49" xfId="1" applyFont="1" applyBorder="1" applyAlignment="1">
      <alignment horizontal="center" vertical="center"/>
    </xf>
    <xf numFmtId="38" fontId="3" fillId="0" borderId="50" xfId="1" applyFont="1"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DFC9EF"/>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r>
              <a:rPr lang="ja-JP" b="1"/>
              <a:t>創業時</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'月間の収支計画(飲食店)'!$C$102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'月間の収支計画(飲食店)'!$C$103:$C$105</c:f>
              <c:numCache>
                <c:formatCode>#,##0_);[Red]\(#,##0\)</c:formatCode>
                <c:ptCount val="3"/>
                <c:pt idx="0">
                  <c:v>0</c:v>
                </c:pt>
              </c:numCache>
            </c:numRef>
          </c:val>
          <c:extLst>
            <c:ext xmlns:c16="http://schemas.microsoft.com/office/drawing/2014/chart" uri="{C3380CC4-5D6E-409C-BE32-E72D297353CC}">
              <c16:uniqueId val="{00000000-9993-4729-A3B1-FFC1098E1163}"/>
            </c:ext>
          </c:extLst>
        </c:ser>
        <c:ser>
          <c:idx val="1"/>
          <c:order val="1"/>
          <c:tx>
            <c:strRef>
              <c:f>'月間の収支計画(飲食店)'!$D$102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3C24F898-83CC-45F2-A8A4-5B0B1ECB1F19}" type="SERIESNAME">
                      <a:rPr lang="ja-JP" altLang="en-US" sz="120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993-4729-A3B1-FFC1098E1163}"/>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'月間の収支計画(飲食店)'!$D$103:$D$105</c:f>
              <c:numCache>
                <c:formatCode>#,##0_);[Red]\(#,##0\)</c:formatCode>
                <c:ptCount val="3"/>
                <c:pt idx="1">
                  <c:v>0</c:v>
                </c:pt>
              </c:numCache>
            </c:numRef>
          </c:val>
          <c:extLst>
            <c:ext xmlns:c16="http://schemas.microsoft.com/office/drawing/2014/chart" uri="{C3380CC4-5D6E-409C-BE32-E72D297353CC}">
              <c16:uniqueId val="{00000002-9993-4729-A3B1-FFC1098E1163}"/>
            </c:ext>
          </c:extLst>
        </c:ser>
        <c:ser>
          <c:idx val="2"/>
          <c:order val="2"/>
          <c:tx>
            <c:strRef>
              <c:f>'月間の収支計画(飲食店)'!$E$102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993-4729-A3B1-FFC1098E1163}"/>
                </c:ext>
              </c:extLst>
            </c:dLbl>
            <c:spPr>
              <a:noFill/>
              <a:ln>
                <a:noFill/>
              </a:ln>
              <a:effectLst/>
            </c:spPr>
            <c:txPr>
              <a:bodyPr rot="0" spcFirstLastPara="1" vertOverflow="ellipsis" vert="horz" wrap="square" anchor="ctr" anchorCtr="1"/>
              <a:lstStyle/>
              <a:p>
                <a:pPr algn="ct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'月間の収支計画(飲食店)'!$E$103:$E$105</c:f>
              <c:numCache>
                <c:formatCode>#,##0_);[Red]\(#,##0\)</c:formatCode>
                <c:ptCount val="3"/>
                <c:pt idx="1">
                  <c:v>0</c:v>
                </c:pt>
              </c:numCache>
            </c:numRef>
          </c:val>
          <c:extLst>
            <c:ext xmlns:c16="http://schemas.microsoft.com/office/drawing/2014/chart" uri="{C3380CC4-5D6E-409C-BE32-E72D297353CC}">
              <c16:uniqueId val="{00000004-9993-4729-A3B1-FFC1098E1163}"/>
            </c:ext>
          </c:extLst>
        </c:ser>
        <c:ser>
          <c:idx val="3"/>
          <c:order val="3"/>
          <c:tx>
            <c:strRef>
              <c:f>'月間の収支計画(飲食店)'!$F$102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dLbl>
              <c:idx val="2"/>
              <c:layout/>
              <c:tx>
                <c:rich>
                  <a:bodyPr/>
                  <a:lstStyle/>
                  <a:p>
                    <a:fld id="{42541F2D-DEC2-4926-A708-3D6B5329D8E8}" type="SERIESNAME">
                      <a:rPr lang="ja-JP" altLang="en-US" b="1">
                        <a:solidFill>
                          <a:srgbClr val="FF0000"/>
                        </a:solidFill>
                      </a:rPr>
                      <a:pPr/>
                      <a:t>[系列名]</a:t>
                    </a:fld>
                    <a:r>
                      <a:rPr lang="ja-JP" altLang="en-US" baseline="0"/>
                      <a:t>
</a:t>
                    </a:r>
                    <a:fld id="{E0000225-0687-4927-B076-F686AEF2F2FC}"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9993-4729-A3B1-FFC1098E1163}"/>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'月間の収支計画(飲食店)'!$F$103:$F$105</c:f>
              <c:numCache>
                <c:formatCode>#,##0_);[Red]\(#,##0\)</c:formatCode>
                <c:ptCount val="3"/>
                <c:pt idx="2">
                  <c:v>0</c:v>
                </c:pt>
              </c:numCache>
            </c:numRef>
          </c:val>
          <c:extLst>
            <c:ext xmlns:c16="http://schemas.microsoft.com/office/drawing/2014/chart" uri="{C3380CC4-5D6E-409C-BE32-E72D297353CC}">
              <c16:uniqueId val="{00000005-9993-4729-A3B1-FFC1098E1163}"/>
            </c:ext>
          </c:extLst>
        </c:ser>
        <c:ser>
          <c:idx val="4"/>
          <c:order val="4"/>
          <c:tx>
            <c:strRef>
              <c:f>'月間の収支計画(飲食店)'!$G$102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'月間の収支計画(飲食店)'!$G$103:$G$105</c:f>
              <c:numCache>
                <c:formatCode>#,##0_);[Red]\(#,##0\)</c:formatCode>
                <c:ptCount val="3"/>
                <c:pt idx="2">
                  <c:v>0</c:v>
                </c:pt>
              </c:numCache>
            </c:numRef>
          </c:val>
          <c:extLst>
            <c:ext xmlns:c16="http://schemas.microsoft.com/office/drawing/2014/chart" uri="{C3380CC4-5D6E-409C-BE32-E72D297353CC}">
              <c16:uniqueId val="{00000006-9993-4729-A3B1-FFC1098E1163}"/>
            </c:ext>
          </c:extLst>
        </c:ser>
        <c:ser>
          <c:idx val="5"/>
          <c:order val="5"/>
          <c:tx>
            <c:strRef>
              <c:f>'月間の収支計画(飲食店)'!$H$102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'月間の収支計画(飲食店)'!$B$103:$B$105</c:f>
              <c:strCache>
                <c:ptCount val="3"/>
                <c:pt idx="0">
                  <c:v>売上高</c:v>
                </c:pt>
                <c:pt idx="1">
                  <c:v>原価・売上総利益</c:v>
                </c:pt>
                <c:pt idx="2">
                  <c:v>販管費・営業利益</c:v>
                </c:pt>
              </c:strCache>
            </c:strRef>
          </c:cat>
          <c:val>
            <c:numRef>
              <c:f>'月間の収支計画(飲食店)'!$H$103:$H$105</c:f>
              <c:numCache>
                <c:formatCode>#,##0_);[Red]\(#,##0\)</c:formatCode>
                <c:ptCount val="3"/>
                <c:pt idx="2">
                  <c:v>0</c:v>
                </c:pt>
              </c:numCache>
            </c:numRef>
          </c:val>
          <c:extLst>
            <c:ext xmlns:c16="http://schemas.microsoft.com/office/drawing/2014/chart" uri="{C3380CC4-5D6E-409C-BE32-E72D297353CC}">
              <c16:uniqueId val="{00000007-9993-4729-A3B1-FFC1098E1163}"/>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r>
              <a:rPr lang="en-US" b="1"/>
              <a:t>1</a:t>
            </a:r>
            <a:r>
              <a:rPr lang="ja-JP" b="1"/>
              <a:t>年後</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'月間の収支計画(飲食店)'!$K$102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'月間の収支計画(飲食店)'!$K$103:$K$105</c:f>
              <c:numCache>
                <c:formatCode>#,##0_);[Red]\(#,##0\)</c:formatCode>
                <c:ptCount val="3"/>
                <c:pt idx="0">
                  <c:v>0</c:v>
                </c:pt>
              </c:numCache>
            </c:numRef>
          </c:val>
          <c:extLst>
            <c:ext xmlns:c16="http://schemas.microsoft.com/office/drawing/2014/chart" uri="{C3380CC4-5D6E-409C-BE32-E72D297353CC}">
              <c16:uniqueId val="{00000000-6039-438B-886F-54DB22457E42}"/>
            </c:ext>
          </c:extLst>
        </c:ser>
        <c:ser>
          <c:idx val="1"/>
          <c:order val="1"/>
          <c:tx>
            <c:strRef>
              <c:f>'月間の収支計画(飲食店)'!$L$102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D331FDD9-0A78-410D-91FE-D1A556D3DFFC}" type="SERIESNAME">
                      <a:rPr lang="ja-JP" altLang="en-US" sz="120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6039-438B-886F-54DB22457E42}"/>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'月間の収支計画(飲食店)'!$L$103:$L$105</c:f>
              <c:numCache>
                <c:formatCode>#,##0_);[Red]\(#,##0\)</c:formatCode>
                <c:ptCount val="3"/>
                <c:pt idx="1">
                  <c:v>0</c:v>
                </c:pt>
              </c:numCache>
            </c:numRef>
          </c:val>
          <c:extLst>
            <c:ext xmlns:c16="http://schemas.microsoft.com/office/drawing/2014/chart" uri="{C3380CC4-5D6E-409C-BE32-E72D297353CC}">
              <c16:uniqueId val="{00000002-6039-438B-886F-54DB22457E42}"/>
            </c:ext>
          </c:extLst>
        </c:ser>
        <c:ser>
          <c:idx val="2"/>
          <c:order val="2"/>
          <c:tx>
            <c:strRef>
              <c:f>'月間の収支計画(飲食店)'!$M$102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6039-438B-886F-54DB22457E42}"/>
                </c:ext>
              </c:extLst>
            </c:dLbl>
            <c:spPr>
              <a:noFill/>
              <a:ln>
                <a:noFill/>
              </a:ln>
              <a:effectLst/>
            </c:spPr>
            <c:txPr>
              <a:bodyPr rot="0" spcFirstLastPara="1" vertOverflow="ellipsis" vert="horz" wrap="square" anchor="ctr" anchorCtr="1"/>
              <a:lstStyle/>
              <a:p>
                <a:pPr algn="ct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'月間の収支計画(飲食店)'!$M$103:$M$105</c:f>
              <c:numCache>
                <c:formatCode>#,##0_);[Red]\(#,##0\)</c:formatCode>
                <c:ptCount val="3"/>
                <c:pt idx="1">
                  <c:v>0</c:v>
                </c:pt>
              </c:numCache>
            </c:numRef>
          </c:val>
          <c:extLst>
            <c:ext xmlns:c16="http://schemas.microsoft.com/office/drawing/2014/chart" uri="{C3380CC4-5D6E-409C-BE32-E72D297353CC}">
              <c16:uniqueId val="{00000004-6039-438B-886F-54DB22457E42}"/>
            </c:ext>
          </c:extLst>
        </c:ser>
        <c:ser>
          <c:idx val="3"/>
          <c:order val="3"/>
          <c:tx>
            <c:strRef>
              <c:f>'月間の収支計画(飲食店)'!$N$102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dLbl>
              <c:idx val="2"/>
              <c:layout/>
              <c:tx>
                <c:rich>
                  <a:bodyPr/>
                  <a:lstStyle/>
                  <a:p>
                    <a:fld id="{88788ED3-D851-47F7-8C3F-C8B5105C479D}" type="SERIESNAME">
                      <a:rPr lang="ja-JP" altLang="en-US" b="1">
                        <a:solidFill>
                          <a:srgbClr val="FF0000"/>
                        </a:solidFill>
                      </a:rPr>
                      <a:pPr/>
                      <a:t>[系列名]</a:t>
                    </a:fld>
                    <a:r>
                      <a:rPr lang="ja-JP" altLang="en-US" baseline="0"/>
                      <a:t>
</a:t>
                    </a:r>
                    <a:fld id="{FB0B4125-EF75-4260-AE82-4054B02D5E0E}"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6039-438B-886F-54DB22457E42}"/>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'月間の収支計画(飲食店)'!$N$103:$N$105</c:f>
              <c:numCache>
                <c:formatCode>#,##0_);[Red]\(#,##0\)</c:formatCode>
                <c:ptCount val="3"/>
                <c:pt idx="2">
                  <c:v>0</c:v>
                </c:pt>
              </c:numCache>
            </c:numRef>
          </c:val>
          <c:extLst>
            <c:ext xmlns:c16="http://schemas.microsoft.com/office/drawing/2014/chart" uri="{C3380CC4-5D6E-409C-BE32-E72D297353CC}">
              <c16:uniqueId val="{00000005-6039-438B-886F-54DB22457E42}"/>
            </c:ext>
          </c:extLst>
        </c:ser>
        <c:ser>
          <c:idx val="4"/>
          <c:order val="4"/>
          <c:tx>
            <c:strRef>
              <c:f>'月間の収支計画(飲食店)'!$O$102</c:f>
              <c:strCache>
                <c:ptCount val="1"/>
                <c:pt idx="0">
                  <c:v>経費</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dPt>
            <c:idx val="2"/>
            <c:invertIfNegative val="0"/>
            <c:bubble3D val="0"/>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extLst>
              <c:ext xmlns:c16="http://schemas.microsoft.com/office/drawing/2014/chart" uri="{C3380CC4-5D6E-409C-BE32-E72D297353CC}">
                <c16:uniqueId val="{00000009-6039-438B-886F-54DB22457E42}"/>
              </c:ext>
            </c:extLst>
          </c:dPt>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'月間の収支計画(飲食店)'!$O$103:$O$105</c:f>
              <c:numCache>
                <c:formatCode>#,##0_);[Red]\(#,##0\)</c:formatCode>
                <c:ptCount val="3"/>
                <c:pt idx="2">
                  <c:v>0</c:v>
                </c:pt>
              </c:numCache>
            </c:numRef>
          </c:val>
          <c:extLst>
            <c:ext xmlns:c16="http://schemas.microsoft.com/office/drawing/2014/chart" uri="{C3380CC4-5D6E-409C-BE32-E72D297353CC}">
              <c16:uniqueId val="{00000006-6039-438B-886F-54DB22457E42}"/>
            </c:ext>
          </c:extLst>
        </c:ser>
        <c:ser>
          <c:idx val="5"/>
          <c:order val="5"/>
          <c:tx>
            <c:strRef>
              <c:f>'月間の収支計画(飲食店)'!$P$102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'月間の収支計画(飲食店)'!$J$103:$J$105</c:f>
              <c:strCache>
                <c:ptCount val="3"/>
                <c:pt idx="0">
                  <c:v>売上高</c:v>
                </c:pt>
                <c:pt idx="1">
                  <c:v>原価・売上総利益</c:v>
                </c:pt>
                <c:pt idx="2">
                  <c:v>販管費・営業利益</c:v>
                </c:pt>
              </c:strCache>
            </c:strRef>
          </c:cat>
          <c:val>
            <c:numRef>
              <c:f>'月間の収支計画(飲食店)'!$P$103:$P$105</c:f>
              <c:numCache>
                <c:formatCode>#,##0_);[Red]\(#,##0\)</c:formatCode>
                <c:ptCount val="3"/>
                <c:pt idx="2">
                  <c:v>0</c:v>
                </c:pt>
              </c:numCache>
            </c:numRef>
          </c:val>
          <c:extLst>
            <c:ext xmlns:c16="http://schemas.microsoft.com/office/drawing/2014/chart" uri="{C3380CC4-5D6E-409C-BE32-E72D297353CC}">
              <c16:uniqueId val="{00000007-6039-438B-886F-54DB22457E42}"/>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r>
              <a:rPr lang="en-US" b="1"/>
              <a:t>3</a:t>
            </a:r>
            <a:r>
              <a:rPr lang="ja-JP" b="1"/>
              <a:t>年後</a:t>
            </a:r>
            <a:r>
              <a:rPr lang="en-US" sz="800"/>
              <a:t>(</a:t>
            </a:r>
            <a:r>
              <a:rPr lang="ja-JP" sz="800"/>
              <a:t>単位</a:t>
            </a:r>
            <a:r>
              <a:rPr lang="en-US" sz="800"/>
              <a:t>:</a:t>
            </a:r>
            <a:r>
              <a:rPr lang="ja-JP" sz="800"/>
              <a:t>円</a:t>
            </a:r>
            <a:r>
              <a:rPr lang="en-US" sz="800"/>
              <a:t>)</a:t>
            </a:r>
            <a:endParaRPr lang="ja-JP"/>
          </a:p>
        </c:rich>
      </c:tx>
      <c:layout/>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'月間の収支計画(飲食店)'!$S$102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'月間の収支計画(飲食店)'!$S$103:$S$105</c:f>
              <c:numCache>
                <c:formatCode>#,##0_);[Red]\(#,##0\)</c:formatCode>
                <c:ptCount val="3"/>
                <c:pt idx="0">
                  <c:v>0</c:v>
                </c:pt>
              </c:numCache>
            </c:numRef>
          </c:val>
          <c:extLst>
            <c:ext xmlns:c16="http://schemas.microsoft.com/office/drawing/2014/chart" uri="{C3380CC4-5D6E-409C-BE32-E72D297353CC}">
              <c16:uniqueId val="{00000000-A59E-4B66-B06A-603A4662DA4C}"/>
            </c:ext>
          </c:extLst>
        </c:ser>
        <c:ser>
          <c:idx val="1"/>
          <c:order val="1"/>
          <c:tx>
            <c:strRef>
              <c:f>'月間の収支計画(飲食店)'!$T$102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layout/>
              <c:tx>
                <c:rich>
                  <a:bodyPr/>
                  <a:lstStyle/>
                  <a:p>
                    <a:fld id="{0669BCCE-BCAC-4C74-9685-8C414BA94DED}" type="SERIESNAME">
                      <a:rPr lang="ja-JP" altLang="en-US" sz="1200"/>
                      <a:pPr/>
                      <a:t>[系列名]</a:t>
                    </a:fld>
                    <a:r>
                      <a:rPr lang="ja-JP" altLang="en-US" baseline="0"/>
                      <a:t>
</a:t>
                    </a:r>
                    <a:fld id="{F766DFC5-8FDE-4513-B590-85EE9A23A000}"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A59E-4B66-B06A-603A4662DA4C}"/>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'月間の収支計画(飲食店)'!$T$103:$T$105</c:f>
              <c:numCache>
                <c:formatCode>#,##0_);[Red]\(#,##0\)</c:formatCode>
                <c:ptCount val="3"/>
                <c:pt idx="1">
                  <c:v>0</c:v>
                </c:pt>
              </c:numCache>
            </c:numRef>
          </c:val>
          <c:extLst>
            <c:ext xmlns:c16="http://schemas.microsoft.com/office/drawing/2014/chart" uri="{C3380CC4-5D6E-409C-BE32-E72D297353CC}">
              <c16:uniqueId val="{00000001-A59E-4B66-B06A-603A4662DA4C}"/>
            </c:ext>
          </c:extLst>
        </c:ser>
        <c:ser>
          <c:idx val="2"/>
          <c:order val="2"/>
          <c:tx>
            <c:strRef>
              <c:f>'月間の収支計画(飲食店)'!$U$102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A59E-4B66-B06A-603A4662DA4C}"/>
                </c:ext>
              </c:extLst>
            </c:dLbl>
            <c:spPr>
              <a:noFill/>
              <a:ln>
                <a:noFill/>
              </a:ln>
              <a:effectLst/>
            </c:spPr>
            <c:txPr>
              <a:bodyPr rot="0" spcFirstLastPara="1" vertOverflow="ellipsis" vert="horz" wrap="square" anchor="ctr" anchorCtr="1"/>
              <a:lstStyle/>
              <a:p>
                <a:pPr algn="ct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'月間の収支計画(飲食店)'!$U$103:$U$105</c:f>
              <c:numCache>
                <c:formatCode>#,##0_);[Red]\(#,##0\)</c:formatCode>
                <c:ptCount val="3"/>
                <c:pt idx="1">
                  <c:v>0</c:v>
                </c:pt>
              </c:numCache>
            </c:numRef>
          </c:val>
          <c:extLst>
            <c:ext xmlns:c16="http://schemas.microsoft.com/office/drawing/2014/chart" uri="{C3380CC4-5D6E-409C-BE32-E72D297353CC}">
              <c16:uniqueId val="{00000003-A59E-4B66-B06A-603A4662DA4C}"/>
            </c:ext>
          </c:extLst>
        </c:ser>
        <c:ser>
          <c:idx val="3"/>
          <c:order val="3"/>
          <c:tx>
            <c:strRef>
              <c:f>'月間の収支計画(飲食店)'!$V$102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dLbl>
              <c:idx val="2"/>
              <c:layout/>
              <c:tx>
                <c:rich>
                  <a:bodyPr/>
                  <a:lstStyle/>
                  <a:p>
                    <a:fld id="{5315244F-4E26-47A0-B9AF-11FC223D3DC3}" type="SERIESNAME">
                      <a:rPr lang="ja-JP" altLang="en-US" b="1">
                        <a:solidFill>
                          <a:srgbClr val="FF0000"/>
                        </a:solidFill>
                      </a:rPr>
                      <a:pPr/>
                      <a:t>[系列名]</a:t>
                    </a:fld>
                    <a:r>
                      <a:rPr lang="ja-JP" altLang="en-US" baseline="0"/>
                      <a:t>
</a:t>
                    </a:r>
                    <a:fld id="{F3175A29-8DD8-41C8-9B78-396F1567A0AE}"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A59E-4B66-B06A-603A4662DA4C}"/>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'月間の収支計画(飲食店)'!$V$103:$V$105</c:f>
              <c:numCache>
                <c:formatCode>#,##0_);[Red]\(#,##0\)</c:formatCode>
                <c:ptCount val="3"/>
                <c:pt idx="2">
                  <c:v>0</c:v>
                </c:pt>
              </c:numCache>
            </c:numRef>
          </c:val>
          <c:extLst>
            <c:ext xmlns:c16="http://schemas.microsoft.com/office/drawing/2014/chart" uri="{C3380CC4-5D6E-409C-BE32-E72D297353CC}">
              <c16:uniqueId val="{00000004-A59E-4B66-B06A-603A4662DA4C}"/>
            </c:ext>
          </c:extLst>
        </c:ser>
        <c:ser>
          <c:idx val="4"/>
          <c:order val="4"/>
          <c:tx>
            <c:strRef>
              <c:f>'月間の収支計画(飲食店)'!$W$102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'月間の収支計画(飲食店)'!$W$103:$W$105</c:f>
              <c:numCache>
                <c:formatCode>#,##0_);[Red]\(#,##0\)</c:formatCode>
                <c:ptCount val="3"/>
                <c:pt idx="2">
                  <c:v>0</c:v>
                </c:pt>
              </c:numCache>
            </c:numRef>
          </c:val>
          <c:extLst>
            <c:ext xmlns:c16="http://schemas.microsoft.com/office/drawing/2014/chart" uri="{C3380CC4-5D6E-409C-BE32-E72D297353CC}">
              <c16:uniqueId val="{00000005-A59E-4B66-B06A-603A4662DA4C}"/>
            </c:ext>
          </c:extLst>
        </c:ser>
        <c:ser>
          <c:idx val="5"/>
          <c:order val="5"/>
          <c:tx>
            <c:strRef>
              <c:f>'月間の収支計画(飲食店)'!$X$102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'月間の収支計画(飲食店)'!$R$103:$R$105</c:f>
              <c:strCache>
                <c:ptCount val="3"/>
                <c:pt idx="0">
                  <c:v>売上高</c:v>
                </c:pt>
                <c:pt idx="1">
                  <c:v>原価・売上総利益</c:v>
                </c:pt>
                <c:pt idx="2">
                  <c:v>販管費・営業利益</c:v>
                </c:pt>
              </c:strCache>
            </c:strRef>
          </c:cat>
          <c:val>
            <c:numRef>
              <c:f>'月間の収支計画(飲食店)'!$X$103:$X$105</c:f>
              <c:numCache>
                <c:formatCode>#,##0_);[Red]\(#,##0\)</c:formatCode>
                <c:ptCount val="3"/>
                <c:pt idx="2">
                  <c:v>0</c:v>
                </c:pt>
              </c:numCache>
            </c:numRef>
          </c:val>
          <c:extLst>
            <c:ext xmlns:c16="http://schemas.microsoft.com/office/drawing/2014/chart" uri="{C3380CC4-5D6E-409C-BE32-E72D297353CC}">
              <c16:uniqueId val="{00000006-A59E-4B66-B06A-603A4662DA4C}"/>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ja-JP"/>
              <a:t>創業時</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'月間の収支計画(飲食店)'!$C$102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'月間の収支計画(飲食店)'!$C$103:$C$105</c:f>
              <c:numCache>
                <c:formatCode>#,##0_);[Red]\(#,##0\)</c:formatCode>
                <c:ptCount val="3"/>
                <c:pt idx="0">
                  <c:v>0</c:v>
                </c:pt>
              </c:numCache>
            </c:numRef>
          </c:val>
          <c:extLst>
            <c:ext xmlns:c16="http://schemas.microsoft.com/office/drawing/2014/chart" uri="{C3380CC4-5D6E-409C-BE32-E72D297353CC}">
              <c16:uniqueId val="{00000000-20C8-42FF-AACE-FC1262BBD0EB}"/>
            </c:ext>
          </c:extLst>
        </c:ser>
        <c:ser>
          <c:idx val="1"/>
          <c:order val="1"/>
          <c:tx>
            <c:strRef>
              <c:f>'月間の収支計画(飲食店)'!$D$102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3C24F898-83CC-45F2-A8A4-5B0B1ECB1F19}" type="SERIESNAME">
                      <a:rPr lang="ja-JP" altLang="en-US" sz="1200"/>
                      <a:pPr/>
                      <a:t>[系列名]</a:t>
                    </a:fld>
                    <a:r>
                      <a:rPr lang="ja-JP" altLang="en-US" baseline="0"/>
                      <a:t>
</a:t>
                    </a:r>
                    <a:fld id="{BD523813-0A13-4B35-A20E-C0BF52D14318}"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20C8-42FF-AACE-FC1262BBD0EB}"/>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'月間の収支計画(飲食店)'!$D$103:$D$105</c:f>
              <c:numCache>
                <c:formatCode>#,##0_);[Red]\(#,##0\)</c:formatCode>
                <c:ptCount val="3"/>
                <c:pt idx="1">
                  <c:v>0</c:v>
                </c:pt>
              </c:numCache>
            </c:numRef>
          </c:val>
          <c:extLst>
            <c:ext xmlns:c16="http://schemas.microsoft.com/office/drawing/2014/chart" uri="{C3380CC4-5D6E-409C-BE32-E72D297353CC}">
              <c16:uniqueId val="{00000002-20C8-42FF-AACE-FC1262BBD0EB}"/>
            </c:ext>
          </c:extLst>
        </c:ser>
        <c:ser>
          <c:idx val="2"/>
          <c:order val="2"/>
          <c:tx>
            <c:strRef>
              <c:f>'月間の収支計画(飲食店)'!$E$102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30921583776792"/>
                  <c:y val="-3.399742886724169E-17"/>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0C8-42FF-AACE-FC1262BBD0EB}"/>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'月間の収支計画(飲食店)'!$E$103:$E$105</c:f>
              <c:numCache>
                <c:formatCode>#,##0_);[Red]\(#,##0\)</c:formatCode>
                <c:ptCount val="3"/>
                <c:pt idx="1">
                  <c:v>0</c:v>
                </c:pt>
              </c:numCache>
            </c:numRef>
          </c:val>
          <c:extLst>
            <c:ext xmlns:c16="http://schemas.microsoft.com/office/drawing/2014/chart" uri="{C3380CC4-5D6E-409C-BE32-E72D297353CC}">
              <c16:uniqueId val="{00000004-20C8-42FF-AACE-FC1262BBD0EB}"/>
            </c:ext>
          </c:extLst>
        </c:ser>
        <c:ser>
          <c:idx val="3"/>
          <c:order val="3"/>
          <c:tx>
            <c:strRef>
              <c:f>'月間の収支計画(飲食店)'!$F$102</c:f>
              <c:strCache>
                <c:ptCount val="1"/>
                <c:pt idx="0">
                  <c:v>利益</c:v>
                </c:pt>
              </c:strCache>
            </c:strRef>
          </c:tx>
          <c:spPr>
            <a:gradFill flip="none" rotWithShape="1">
              <a:gsLst>
                <a:gs pos="0">
                  <a:schemeClr val="accent2">
                    <a:lumMod val="0"/>
                    <a:lumOff val="100000"/>
                  </a:schemeClr>
                </a:gs>
                <a:gs pos="4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A54B04F4-01A1-4417-810E-8A02AC1BCD78}" type="SERIESNAME">
                      <a:rPr lang="ja-JP" altLang="en-US" b="1">
                        <a:solidFill>
                          <a:srgbClr val="FF0000"/>
                        </a:solidFill>
                      </a:rPr>
                      <a:pPr/>
                      <a:t>[系列名]</a:t>
                    </a:fld>
                    <a:r>
                      <a:rPr lang="ja-JP" altLang="en-US" baseline="0"/>
                      <a:t>
</a:t>
                    </a:r>
                    <a:fld id="{DF9348A7-45E2-469F-935F-5F04A56F7694}"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94A0-471B-B8E3-934BC4AF9338}"/>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'月間の収支計画(飲食店)'!$F$103:$F$105</c:f>
              <c:numCache>
                <c:formatCode>#,##0_);[Red]\(#,##0\)</c:formatCode>
                <c:ptCount val="3"/>
                <c:pt idx="2">
                  <c:v>0</c:v>
                </c:pt>
              </c:numCache>
            </c:numRef>
          </c:val>
          <c:extLst>
            <c:ext xmlns:c16="http://schemas.microsoft.com/office/drawing/2014/chart" uri="{C3380CC4-5D6E-409C-BE32-E72D297353CC}">
              <c16:uniqueId val="{00000006-20C8-42FF-AACE-FC1262BBD0EB}"/>
            </c:ext>
          </c:extLst>
        </c:ser>
        <c:ser>
          <c:idx val="4"/>
          <c:order val="4"/>
          <c:tx>
            <c:strRef>
              <c:f>'月間の収支計画(飲食店)'!$G$102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'月間の収支計画(飲食店)'!$B$103:$B$105</c:f>
              <c:strCache>
                <c:ptCount val="3"/>
                <c:pt idx="0">
                  <c:v>売上高</c:v>
                </c:pt>
                <c:pt idx="1">
                  <c:v>原価・売上総利益</c:v>
                </c:pt>
                <c:pt idx="2">
                  <c:v>販管費・営業利益</c:v>
                </c:pt>
              </c:strCache>
            </c:strRef>
          </c:cat>
          <c:val>
            <c:numRef>
              <c:f>'月間の収支計画(飲食店)'!$G$103:$G$105</c:f>
              <c:numCache>
                <c:formatCode>#,##0_);[Red]\(#,##0\)</c:formatCode>
                <c:ptCount val="3"/>
                <c:pt idx="2">
                  <c:v>0</c:v>
                </c:pt>
              </c:numCache>
            </c:numRef>
          </c:val>
          <c:extLst>
            <c:ext xmlns:c16="http://schemas.microsoft.com/office/drawing/2014/chart" uri="{C3380CC4-5D6E-409C-BE32-E72D297353CC}">
              <c16:uniqueId val="{00000007-20C8-42FF-AACE-FC1262BBD0EB}"/>
            </c:ext>
          </c:extLst>
        </c:ser>
        <c:ser>
          <c:idx val="5"/>
          <c:order val="5"/>
          <c:tx>
            <c:strRef>
              <c:f>'月間の収支計画(飲食店)'!$H$102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'月間の収支計画(飲食店)'!$B$103:$B$105</c:f>
              <c:strCache>
                <c:ptCount val="3"/>
                <c:pt idx="0">
                  <c:v>売上高</c:v>
                </c:pt>
                <c:pt idx="1">
                  <c:v>原価・売上総利益</c:v>
                </c:pt>
                <c:pt idx="2">
                  <c:v>販管費・営業利益</c:v>
                </c:pt>
              </c:strCache>
            </c:strRef>
          </c:cat>
          <c:val>
            <c:numRef>
              <c:f>'月間の収支計画(飲食店)'!$H$103:$H$105</c:f>
              <c:numCache>
                <c:formatCode>#,##0_);[Red]\(#,##0\)</c:formatCode>
                <c:ptCount val="3"/>
                <c:pt idx="2">
                  <c:v>0</c:v>
                </c:pt>
              </c:numCache>
            </c:numRef>
          </c:val>
          <c:extLst>
            <c:ext xmlns:c16="http://schemas.microsoft.com/office/drawing/2014/chart" uri="{C3380CC4-5D6E-409C-BE32-E72D297353CC}">
              <c16:uniqueId val="{00000008-20C8-42FF-AACE-FC1262BBD0EB}"/>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1</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'月間の収支計画(飲食店)'!$K$102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'月間の収支計画(飲食店)'!$K$103:$K$105</c:f>
              <c:numCache>
                <c:formatCode>#,##0_);[Red]\(#,##0\)</c:formatCode>
                <c:ptCount val="3"/>
                <c:pt idx="0">
                  <c:v>0</c:v>
                </c:pt>
              </c:numCache>
            </c:numRef>
          </c:val>
          <c:extLst>
            <c:ext xmlns:c16="http://schemas.microsoft.com/office/drawing/2014/chart" uri="{C3380CC4-5D6E-409C-BE32-E72D297353CC}">
              <c16:uniqueId val="{00000000-28E3-4671-92C8-656850B17C3A}"/>
            </c:ext>
          </c:extLst>
        </c:ser>
        <c:ser>
          <c:idx val="1"/>
          <c:order val="1"/>
          <c:tx>
            <c:strRef>
              <c:f>'月間の収支計画(飲食店)'!$L$102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dLbl>
              <c:idx val="1"/>
              <c:tx>
                <c:rich>
                  <a:bodyPr/>
                  <a:lstStyle/>
                  <a:p>
                    <a:fld id="{D331FDD9-0A78-410D-91FE-D1A556D3DFFC}" type="SERIESNAME">
                      <a:rPr lang="ja-JP" altLang="en-US" sz="1200"/>
                      <a:pPr/>
                      <a:t>[系列名]</a:t>
                    </a:fld>
                    <a:r>
                      <a:rPr lang="ja-JP" altLang="en-US" baseline="0"/>
                      <a:t>
</a:t>
                    </a:r>
                    <a:fld id="{C959DF2C-EB7A-4FCB-9B06-81F8DDD249F5}"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28E3-4671-92C8-656850B17C3A}"/>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'月間の収支計画(飲食店)'!$L$103:$L$105</c:f>
              <c:numCache>
                <c:formatCode>#,##0_);[Red]\(#,##0\)</c:formatCode>
                <c:ptCount val="3"/>
                <c:pt idx="1">
                  <c:v>0</c:v>
                </c:pt>
              </c:numCache>
            </c:numRef>
          </c:val>
          <c:extLst>
            <c:ext xmlns:c16="http://schemas.microsoft.com/office/drawing/2014/chart" uri="{C3380CC4-5D6E-409C-BE32-E72D297353CC}">
              <c16:uniqueId val="{00000002-28E3-4671-92C8-656850B17C3A}"/>
            </c:ext>
          </c:extLst>
        </c:ser>
        <c:ser>
          <c:idx val="2"/>
          <c:order val="2"/>
          <c:tx>
            <c:strRef>
              <c:f>'月間の収支計画(飲食店)'!$M$102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2149532710280374"/>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8E3-4671-92C8-656850B17C3A}"/>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'月間の収支計画(飲食店)'!$M$103:$M$105</c:f>
              <c:numCache>
                <c:formatCode>#,##0_);[Red]\(#,##0\)</c:formatCode>
                <c:ptCount val="3"/>
                <c:pt idx="1">
                  <c:v>0</c:v>
                </c:pt>
              </c:numCache>
            </c:numRef>
          </c:val>
          <c:extLst>
            <c:ext xmlns:c16="http://schemas.microsoft.com/office/drawing/2014/chart" uri="{C3380CC4-5D6E-409C-BE32-E72D297353CC}">
              <c16:uniqueId val="{00000004-28E3-4671-92C8-656850B17C3A}"/>
            </c:ext>
          </c:extLst>
        </c:ser>
        <c:ser>
          <c:idx val="3"/>
          <c:order val="3"/>
          <c:tx>
            <c:strRef>
              <c:f>'月間の収支計画(飲食店)'!$N$102</c:f>
              <c:strCache>
                <c:ptCount val="1"/>
                <c:pt idx="0">
                  <c:v>利益</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lin ang="5400000" scaled="1"/>
              <a:tileRect/>
            </a:gradFill>
            <a:ln>
              <a:noFill/>
            </a:ln>
            <a:effectLst/>
          </c:spPr>
          <c:invertIfNegative val="0"/>
          <c:dLbls>
            <c:dLbl>
              <c:idx val="2"/>
              <c:tx>
                <c:rich>
                  <a:bodyPr/>
                  <a:lstStyle/>
                  <a:p>
                    <a:fld id="{116E51F4-0BE9-44CD-B527-599E03DBA4CE}" type="SERIESNAME">
                      <a:rPr lang="ja-JP" altLang="en-US" b="1">
                        <a:solidFill>
                          <a:srgbClr val="FF0000"/>
                        </a:solidFill>
                      </a:rPr>
                      <a:pPr/>
                      <a:t>[系列名]</a:t>
                    </a:fld>
                    <a:r>
                      <a:rPr lang="ja-JP" altLang="en-US" baseline="0"/>
                      <a:t>
</a:t>
                    </a:r>
                    <a:fld id="{CFAAFB5F-583C-44A8-9E61-5E9859633652}"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0337-408B-BFF3-1124A44DEAD2}"/>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'月間の収支計画(飲食店)'!$N$103:$N$105</c:f>
              <c:numCache>
                <c:formatCode>#,##0_);[Red]\(#,##0\)</c:formatCode>
                <c:ptCount val="3"/>
                <c:pt idx="2">
                  <c:v>0</c:v>
                </c:pt>
              </c:numCache>
            </c:numRef>
          </c:val>
          <c:extLst>
            <c:ext xmlns:c16="http://schemas.microsoft.com/office/drawing/2014/chart" uri="{C3380CC4-5D6E-409C-BE32-E72D297353CC}">
              <c16:uniqueId val="{00000006-28E3-4671-92C8-656850B17C3A}"/>
            </c:ext>
          </c:extLst>
        </c:ser>
        <c:ser>
          <c:idx val="4"/>
          <c:order val="4"/>
          <c:tx>
            <c:strRef>
              <c:f>'月間の収支計画(飲食店)'!$O$102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'月間の収支計画(飲食店)'!$J$103:$J$105</c:f>
              <c:strCache>
                <c:ptCount val="3"/>
                <c:pt idx="0">
                  <c:v>売上高</c:v>
                </c:pt>
                <c:pt idx="1">
                  <c:v>原価・売上総利益</c:v>
                </c:pt>
                <c:pt idx="2">
                  <c:v>販管費・営業利益</c:v>
                </c:pt>
              </c:strCache>
            </c:strRef>
          </c:cat>
          <c:val>
            <c:numRef>
              <c:f>'月間の収支計画(飲食店)'!$O$103:$O$105</c:f>
              <c:numCache>
                <c:formatCode>#,##0_);[Red]\(#,##0\)</c:formatCode>
                <c:ptCount val="3"/>
                <c:pt idx="2">
                  <c:v>0</c:v>
                </c:pt>
              </c:numCache>
            </c:numRef>
          </c:val>
          <c:extLst>
            <c:ext xmlns:c16="http://schemas.microsoft.com/office/drawing/2014/chart" uri="{C3380CC4-5D6E-409C-BE32-E72D297353CC}">
              <c16:uniqueId val="{00000007-28E3-4671-92C8-656850B17C3A}"/>
            </c:ext>
          </c:extLst>
        </c:ser>
        <c:ser>
          <c:idx val="5"/>
          <c:order val="5"/>
          <c:tx>
            <c:strRef>
              <c:f>'月間の収支計画(飲食店)'!$P$102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'月間の収支計画(飲食店)'!$J$103:$J$105</c:f>
              <c:strCache>
                <c:ptCount val="3"/>
                <c:pt idx="0">
                  <c:v>売上高</c:v>
                </c:pt>
                <c:pt idx="1">
                  <c:v>原価・売上総利益</c:v>
                </c:pt>
                <c:pt idx="2">
                  <c:v>販管費・営業利益</c:v>
                </c:pt>
              </c:strCache>
            </c:strRef>
          </c:cat>
          <c:val>
            <c:numRef>
              <c:f>'月間の収支計画(飲食店)'!$P$103:$P$105</c:f>
              <c:numCache>
                <c:formatCode>#,##0_);[Red]\(#,##0\)</c:formatCode>
                <c:ptCount val="3"/>
                <c:pt idx="2">
                  <c:v>0</c:v>
                </c:pt>
              </c:numCache>
            </c:numRef>
          </c:val>
          <c:extLst>
            <c:ext xmlns:c16="http://schemas.microsoft.com/office/drawing/2014/chart" uri="{C3380CC4-5D6E-409C-BE32-E72D297353CC}">
              <c16:uniqueId val="{00000008-28E3-4671-92C8-656850B17C3A}"/>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n-US"/>
              <a:t>3</a:t>
            </a:r>
            <a:r>
              <a:rPr lang="ja-JP"/>
              <a:t>年後</a:t>
            </a:r>
            <a:r>
              <a:rPr lang="en-US"/>
              <a:t>(</a:t>
            </a:r>
            <a:r>
              <a:rPr lang="ja-JP"/>
              <a:t>単位</a:t>
            </a:r>
            <a:r>
              <a:rPr lang="en-US"/>
              <a:t>:</a:t>
            </a:r>
            <a:r>
              <a:rPr lang="ja-JP"/>
              <a:t>円</a:t>
            </a:r>
            <a:r>
              <a:rPr lang="en-US"/>
              <a:t>)</a:t>
            </a:r>
            <a:endParaRPr lang="ja-JP"/>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ja-JP"/>
        </a:p>
      </c:txPr>
    </c:title>
    <c:autoTitleDeleted val="0"/>
    <c:plotArea>
      <c:layout/>
      <c:barChart>
        <c:barDir val="col"/>
        <c:grouping val="stacked"/>
        <c:varyColors val="0"/>
        <c:ser>
          <c:idx val="0"/>
          <c:order val="0"/>
          <c:tx>
            <c:strRef>
              <c:f>'月間の収支計画(飲食店)'!$S$102</c:f>
              <c:strCache>
                <c:ptCount val="1"/>
                <c:pt idx="0">
                  <c:v>売上高</c:v>
                </c:pt>
              </c:strCache>
            </c:strRef>
          </c:tx>
          <c:spPr>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'月間の収支計画(飲食店)'!$S$103:$S$105</c:f>
              <c:numCache>
                <c:formatCode>#,##0_);[Red]\(#,##0\)</c:formatCode>
                <c:ptCount val="3"/>
                <c:pt idx="0">
                  <c:v>0</c:v>
                </c:pt>
              </c:numCache>
            </c:numRef>
          </c:val>
          <c:extLst>
            <c:ext xmlns:c16="http://schemas.microsoft.com/office/drawing/2014/chart" uri="{C3380CC4-5D6E-409C-BE32-E72D297353CC}">
              <c16:uniqueId val="{00000000-D930-45D7-B72D-59841949E1C6}"/>
            </c:ext>
          </c:extLst>
        </c:ser>
        <c:ser>
          <c:idx val="1"/>
          <c:order val="1"/>
          <c:tx>
            <c:strRef>
              <c:f>'月間の収支計画(飲食店)'!$T$102</c:f>
              <c:strCache>
                <c:ptCount val="1"/>
                <c:pt idx="0">
                  <c:v>粗利益</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'月間の収支計画(飲食店)'!$T$103:$T$105</c:f>
              <c:numCache>
                <c:formatCode>#,##0_);[Red]\(#,##0\)</c:formatCode>
                <c:ptCount val="3"/>
                <c:pt idx="1">
                  <c:v>0</c:v>
                </c:pt>
              </c:numCache>
            </c:numRef>
          </c:val>
          <c:extLst>
            <c:ext xmlns:c16="http://schemas.microsoft.com/office/drawing/2014/chart" uri="{C3380CC4-5D6E-409C-BE32-E72D297353CC}">
              <c16:uniqueId val="{00000002-D930-45D7-B72D-59841949E1C6}"/>
            </c:ext>
          </c:extLst>
        </c:ser>
        <c:ser>
          <c:idx val="2"/>
          <c:order val="2"/>
          <c:tx>
            <c:strRef>
              <c:f>'月間の収支計画(飲食店)'!$U$102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Lbl>
              <c:idx val="1"/>
              <c:layout>
                <c:manualLayout>
                  <c:x val="0.11458333333333333"/>
                  <c:y val="0"/>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930-45D7-B72D-59841949E1C6}"/>
                </c:ext>
              </c:extLst>
            </c:dLbl>
            <c:spPr>
              <a:noFill/>
              <a:ln>
                <a:noFill/>
              </a:ln>
              <a:effectLst/>
            </c:spPr>
            <c:txPr>
              <a:bodyPr rot="0" spcFirstLastPara="1" vertOverflow="ellipsis" vert="horz" wrap="square" anchor="ctr" anchorCtr="1"/>
              <a:lstStyle/>
              <a:p>
                <a:pPr algn="ct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'月間の収支計画(飲食店)'!$U$103:$U$105</c:f>
              <c:numCache>
                <c:formatCode>#,##0_);[Red]\(#,##0\)</c:formatCode>
                <c:ptCount val="3"/>
                <c:pt idx="1">
                  <c:v>0</c:v>
                </c:pt>
              </c:numCache>
            </c:numRef>
          </c:val>
          <c:extLst>
            <c:ext xmlns:c16="http://schemas.microsoft.com/office/drawing/2014/chart" uri="{C3380CC4-5D6E-409C-BE32-E72D297353CC}">
              <c16:uniqueId val="{00000004-D930-45D7-B72D-59841949E1C6}"/>
            </c:ext>
          </c:extLst>
        </c:ser>
        <c:ser>
          <c:idx val="3"/>
          <c:order val="3"/>
          <c:tx>
            <c:strRef>
              <c:f>'月間の収支計画(飲食店)'!$V$102</c:f>
              <c:strCache>
                <c:ptCount val="1"/>
                <c:pt idx="0">
                  <c:v>利益</c:v>
                </c:pt>
              </c:strCache>
            </c:strRef>
          </c:tx>
          <c:spPr>
            <a:gradFill>
              <a:gsLst>
                <a:gs pos="0">
                  <a:schemeClr val="accent2">
                    <a:lumMod val="0"/>
                    <a:lumOff val="100000"/>
                  </a:schemeClr>
                </a:gs>
                <a:gs pos="35000">
                  <a:schemeClr val="accent2">
                    <a:lumMod val="0"/>
                    <a:lumOff val="100000"/>
                  </a:schemeClr>
                </a:gs>
                <a:gs pos="100000">
                  <a:schemeClr val="accent2">
                    <a:lumMod val="100000"/>
                  </a:schemeClr>
                </a:gs>
              </a:gsLst>
              <a:lin ang="5400000" scaled="1"/>
            </a:gradFill>
            <a:ln>
              <a:noFill/>
            </a:ln>
            <a:effectLst/>
          </c:spPr>
          <c:invertIfNegative val="0"/>
          <c:dLbls>
            <c:dLbl>
              <c:idx val="2"/>
              <c:tx>
                <c:rich>
                  <a:bodyPr/>
                  <a:lstStyle/>
                  <a:p>
                    <a:fld id="{540B51BB-B3A4-45EA-8253-18505372198E}" type="SERIESNAME">
                      <a:rPr lang="ja-JP" altLang="en-US" b="1">
                        <a:solidFill>
                          <a:srgbClr val="FF0000"/>
                        </a:solidFill>
                      </a:rPr>
                      <a:pPr/>
                      <a:t>[系列名]</a:t>
                    </a:fld>
                    <a:r>
                      <a:rPr lang="ja-JP" altLang="en-US" baseline="0"/>
                      <a:t>
</a:t>
                    </a:r>
                    <a:fld id="{DFF41917-36D5-47A4-97ED-50ECCF8E2AB1}" type="VALUE">
                      <a:rPr lang="en-US" altLang="ja-JP" baseline="0"/>
                      <a:pPr/>
                      <a:t>[値]</a:t>
                    </a:fld>
                    <a:endParaRPr lang="ja-JP" altLang="en-US" baseline="0"/>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DF63-4F14-B64D-6ACD2EA9B8A5}"/>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'月間の収支計画(飲食店)'!$V$103:$V$105</c:f>
              <c:numCache>
                <c:formatCode>#,##0_);[Red]\(#,##0\)</c:formatCode>
                <c:ptCount val="3"/>
                <c:pt idx="2">
                  <c:v>0</c:v>
                </c:pt>
              </c:numCache>
            </c:numRef>
          </c:val>
          <c:extLst>
            <c:ext xmlns:c16="http://schemas.microsoft.com/office/drawing/2014/chart" uri="{C3380CC4-5D6E-409C-BE32-E72D297353CC}">
              <c16:uniqueId val="{00000006-D930-45D7-B72D-59841949E1C6}"/>
            </c:ext>
          </c:extLst>
        </c:ser>
        <c:ser>
          <c:idx val="4"/>
          <c:order val="4"/>
          <c:tx>
            <c:strRef>
              <c:f>'月間の収支計画(飲食店)'!$W$102</c:f>
              <c:strCache>
                <c:ptCount val="1"/>
                <c:pt idx="0">
                  <c:v>経費</c:v>
                </c:pt>
              </c:strCache>
            </c:strRef>
          </c:tx>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'月間の収支計画(飲食店)'!$R$103:$R$105</c:f>
              <c:strCache>
                <c:ptCount val="3"/>
                <c:pt idx="0">
                  <c:v>売上高</c:v>
                </c:pt>
                <c:pt idx="1">
                  <c:v>原価・売上総利益</c:v>
                </c:pt>
                <c:pt idx="2">
                  <c:v>販管費・営業利益</c:v>
                </c:pt>
              </c:strCache>
            </c:strRef>
          </c:cat>
          <c:val>
            <c:numRef>
              <c:f>'月間の収支計画(飲食店)'!$W$103:$W$105</c:f>
              <c:numCache>
                <c:formatCode>#,##0_);[Red]\(#,##0\)</c:formatCode>
                <c:ptCount val="3"/>
                <c:pt idx="2">
                  <c:v>0</c:v>
                </c:pt>
              </c:numCache>
            </c:numRef>
          </c:val>
          <c:extLst>
            <c:ext xmlns:c16="http://schemas.microsoft.com/office/drawing/2014/chart" uri="{C3380CC4-5D6E-409C-BE32-E72D297353CC}">
              <c16:uniqueId val="{00000007-D930-45D7-B72D-59841949E1C6}"/>
            </c:ext>
          </c:extLst>
        </c:ser>
        <c:ser>
          <c:idx val="5"/>
          <c:order val="5"/>
          <c:tx>
            <c:strRef>
              <c:f>'月間の収支計画(飲食店)'!$X$102</c:f>
              <c:strCache>
                <c:ptCount val="1"/>
                <c:pt idx="0">
                  <c:v>原価</c:v>
                </c:pt>
              </c:strCache>
            </c:strRef>
          </c:tx>
          <c:spPr>
            <a:gradFill flip="none" rotWithShape="1">
              <a:gsLst>
                <a:gs pos="0">
                  <a:schemeClr val="accent5">
                    <a:lumMod val="0"/>
                    <a:lumOff val="100000"/>
                  </a:schemeClr>
                </a:gs>
                <a:gs pos="0">
                  <a:schemeClr val="accent5">
                    <a:lumMod val="0"/>
                    <a:lumOff val="100000"/>
                  </a:schemeClr>
                </a:gs>
                <a:gs pos="100000">
                  <a:schemeClr val="accent5">
                    <a:lumMod val="100000"/>
                  </a:schemeClr>
                </a:gs>
              </a:gsLst>
              <a:lin ang="5400000" scaled="1"/>
              <a:tileRect/>
            </a:gradFill>
            <a:ln>
              <a:noFill/>
            </a:ln>
            <a:effectLst/>
          </c:spPr>
          <c:invertIfNegative val="0"/>
          <c:dLbls>
            <c:delete val="1"/>
          </c:dLbls>
          <c:cat>
            <c:strRef>
              <c:f>'月間の収支計画(飲食店)'!$R$103:$R$105</c:f>
              <c:strCache>
                <c:ptCount val="3"/>
                <c:pt idx="0">
                  <c:v>売上高</c:v>
                </c:pt>
                <c:pt idx="1">
                  <c:v>原価・売上総利益</c:v>
                </c:pt>
                <c:pt idx="2">
                  <c:v>販管費・営業利益</c:v>
                </c:pt>
              </c:strCache>
            </c:strRef>
          </c:cat>
          <c:val>
            <c:numRef>
              <c:f>'月間の収支計画(飲食店)'!$X$103:$X$105</c:f>
              <c:numCache>
                <c:formatCode>#,##0_);[Red]\(#,##0\)</c:formatCode>
                <c:ptCount val="3"/>
                <c:pt idx="2">
                  <c:v>0</c:v>
                </c:pt>
              </c:numCache>
            </c:numRef>
          </c:val>
          <c:extLst>
            <c:ext xmlns:c16="http://schemas.microsoft.com/office/drawing/2014/chart" uri="{C3380CC4-5D6E-409C-BE32-E72D297353CC}">
              <c16:uniqueId val="{00000008-D930-45D7-B72D-59841949E1C6}"/>
            </c:ext>
          </c:extLst>
        </c:ser>
        <c:dLbls>
          <c:dLblPos val="ctr"/>
          <c:showLegendKey val="0"/>
          <c:showVal val="1"/>
          <c:showCatName val="0"/>
          <c:showSerName val="0"/>
          <c:showPercent val="0"/>
          <c:showBubbleSize val="0"/>
        </c:dLbls>
        <c:gapWidth val="0"/>
        <c:overlap val="100"/>
        <c:axId val="1546509935"/>
        <c:axId val="1546514095"/>
      </c:barChart>
      <c:catAx>
        <c:axId val="1546509935"/>
        <c:scaling>
          <c:orientation val="minMax"/>
        </c:scaling>
        <c:delete val="1"/>
        <c:axPos val="b"/>
        <c:numFmt formatCode="General" sourceLinked="1"/>
        <c:majorTickMark val="none"/>
        <c:minorTickMark val="none"/>
        <c:tickLblPos val="nextTo"/>
        <c:crossAx val="1546514095"/>
        <c:crosses val="autoZero"/>
        <c:auto val="1"/>
        <c:lblAlgn val="ctr"/>
        <c:lblOffset val="100"/>
        <c:noMultiLvlLbl val="0"/>
      </c:catAx>
      <c:valAx>
        <c:axId val="1546514095"/>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ja-JP"/>
          </a:p>
        </c:txPr>
        <c:crossAx val="1546509935"/>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050"/>
              <a:t>(</a:t>
            </a:r>
            <a:r>
              <a:rPr lang="ja-JP" altLang="en-US" sz="1050"/>
              <a:t>創業時</a:t>
            </a:r>
            <a:r>
              <a:rPr lang="en-US" altLang="ja-JP" sz="1050"/>
              <a:t>)</a:t>
            </a:r>
            <a:endParaRPr lang="ja-JP"/>
          </a:p>
        </c:rich>
      </c:tx>
      <c:layout>
        <c:manualLayout>
          <c:xMode val="edge"/>
          <c:yMode val="edge"/>
          <c:x val="0.27900274818588855"/>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'月間の収支計画(飲食店)'!$B$95</c:f>
              <c:strCache>
                <c:ptCount val="1"/>
                <c:pt idx="0">
                  <c:v>目標売上高</c:v>
                </c:pt>
              </c:strCache>
            </c:strRef>
          </c:tx>
          <c:spPr>
            <a:noFill/>
            <a:ln w="12700">
              <a:solidFill>
                <a:srgbClr val="FF0000"/>
              </a:solidFill>
              <a:prstDash val="dash"/>
            </a:ln>
            <a:effectLst/>
          </c:spPr>
          <c:dLbls>
            <c:dLbl>
              <c:idx val="0"/>
              <c:layout>
                <c:manualLayout>
                  <c:x val="0.11607843137254902"/>
                  <c:y val="-0.23412698412698413"/>
                </c:manualLayout>
              </c:layout>
              <c:tx>
                <c:rich>
                  <a:bodyPr/>
                  <a:lstStyle/>
                  <a:p>
                    <a:fld id="{8490FEB4-2E62-4EE6-A393-50287324FB6E}" type="SERIESNAME">
                      <a:rPr lang="ja-JP" altLang="en-US">
                        <a:solidFill>
                          <a:srgbClr val="FF0000"/>
                        </a:solidFill>
                      </a:rPr>
                      <a:pPr/>
                      <a:t>[系列名]</a:t>
                    </a:fld>
                    <a:r>
                      <a:rPr lang="ja-JP" altLang="en-US" baseline="0"/>
                      <a:t>
</a:t>
                    </a:r>
                    <a:fld id="{9B46AE45-1079-467C-999D-59C9E638E80E}"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B12D-4007-BC61-4C6E6934D328}"/>
                </c:ext>
              </c:extLst>
            </c:dLbl>
            <c:dLbl>
              <c:idx val="1"/>
              <c:delete val="1"/>
              <c:extLst>
                <c:ext xmlns:c15="http://schemas.microsoft.com/office/drawing/2012/chart" uri="{CE6537A1-D6FC-4f65-9D91-7224C49458BB}"/>
                <c:ext xmlns:c16="http://schemas.microsoft.com/office/drawing/2014/chart" uri="{C3380CC4-5D6E-409C-BE32-E72D297353CC}">
                  <c16:uniqueId val="{00000003-B12D-4007-BC61-4C6E6934D328}"/>
                </c:ext>
              </c:extLst>
            </c:dLbl>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'月間の収支計画(飲食店)'!$C$95:$D$95</c:f>
              <c:numCache>
                <c:formatCode>#,##0_);[Red]\(#,##0\)</c:formatCode>
                <c:ptCount val="2"/>
                <c:pt idx="0">
                  <c:v>0</c:v>
                </c:pt>
                <c:pt idx="1">
                  <c:v>0</c:v>
                </c:pt>
              </c:numCache>
            </c:numRef>
          </c:val>
          <c:extLst>
            <c:ext xmlns:c16="http://schemas.microsoft.com/office/drawing/2014/chart" uri="{C3380CC4-5D6E-409C-BE32-E72D297353CC}">
              <c16:uniqueId val="{00000000-B12D-4007-BC61-4C6E6934D328}"/>
            </c:ext>
          </c:extLst>
        </c:ser>
        <c:ser>
          <c:idx val="1"/>
          <c:order val="1"/>
          <c:tx>
            <c:strRef>
              <c:f>'月間の収支計画(飲食店)'!$B$96</c:f>
              <c:strCache>
                <c:ptCount val="1"/>
                <c:pt idx="0">
                  <c:v>売上高</c:v>
                </c:pt>
              </c:strCache>
            </c:strRef>
          </c:tx>
          <c:spPr>
            <a:noFill/>
            <a:ln w="31750">
              <a:solidFill>
                <a:schemeClr val="accent2"/>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5-B12D-4007-BC61-4C6E6934D328}"/>
                </c:ext>
              </c:extLst>
            </c:dLbl>
            <c:dLbl>
              <c:idx val="1"/>
              <c:layout>
                <c:manualLayout>
                  <c:x val="-5.0196078431372547E-2"/>
                  <c:y val="-0.45634920634920634"/>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12D-4007-BC61-4C6E6934D328}"/>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'月間の収支計画(飲食店)'!$C$96:$D$96</c:f>
              <c:numCache>
                <c:formatCode>#,##0_);[Red]\(#,##0\)</c:formatCode>
                <c:ptCount val="2"/>
                <c:pt idx="0" formatCode="General">
                  <c:v>0</c:v>
                </c:pt>
                <c:pt idx="1">
                  <c:v>0</c:v>
                </c:pt>
              </c:numCache>
            </c:numRef>
          </c:val>
          <c:extLst>
            <c:ext xmlns:c16="http://schemas.microsoft.com/office/drawing/2014/chart" uri="{C3380CC4-5D6E-409C-BE32-E72D297353CC}">
              <c16:uniqueId val="{00000001-B12D-4007-BC61-4C6E6934D328}"/>
            </c:ext>
          </c:extLst>
        </c:ser>
        <c:ser>
          <c:idx val="2"/>
          <c:order val="2"/>
          <c:tx>
            <c:strRef>
              <c:f>'月間の収支計画(飲食店)'!$B$97</c:f>
              <c:strCache>
                <c:ptCount val="1"/>
                <c:pt idx="0">
                  <c:v>総費用</c:v>
                </c:pt>
              </c:strCache>
            </c:strRef>
          </c:tx>
          <c:spPr>
            <a:noFill/>
            <a:ln w="25400">
              <a:solidFill>
                <a:schemeClr val="accent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E-B12D-4007-BC61-4C6E6934D328}"/>
                </c:ext>
              </c:extLst>
            </c:dLbl>
            <c:dLbl>
              <c:idx val="1"/>
              <c:layout>
                <c:manualLayout>
                  <c:x val="-4.5490319592404009E-2"/>
                  <c:y val="-0.21031730408698912"/>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2887139107611545"/>
                      <c:h val="4.4975003124609413E-2"/>
                    </c:manualLayout>
                  </c15:layout>
                </c:ext>
                <c:ext xmlns:c16="http://schemas.microsoft.com/office/drawing/2014/chart" uri="{C3380CC4-5D6E-409C-BE32-E72D297353CC}">
                  <c16:uniqueId val="{0000000F-B12D-4007-BC61-4C6E6934D328}"/>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'月間の収支計画(飲食店)'!$C$97:$D$97</c:f>
              <c:numCache>
                <c:formatCode>#,##0_);[Red]\(#,##0\)</c:formatCode>
                <c:ptCount val="2"/>
                <c:pt idx="0">
                  <c:v>0</c:v>
                </c:pt>
                <c:pt idx="1">
                  <c:v>0</c:v>
                </c:pt>
              </c:numCache>
            </c:numRef>
          </c:val>
          <c:extLst>
            <c:ext xmlns:c16="http://schemas.microsoft.com/office/drawing/2014/chart" uri="{C3380CC4-5D6E-409C-BE32-E72D297353CC}">
              <c16:uniqueId val="{00000002-B12D-4007-BC61-4C6E6934D328}"/>
            </c:ext>
          </c:extLst>
        </c:ser>
        <c:ser>
          <c:idx val="3"/>
          <c:order val="3"/>
          <c:tx>
            <c:strRef>
              <c:f>'月間の収支計画(飲食店)'!$B$98</c:f>
              <c:strCache>
                <c:ptCount val="1"/>
                <c:pt idx="0">
                  <c:v>損益分岐点</c:v>
                </c:pt>
              </c:strCache>
            </c:strRef>
          </c:tx>
          <c:spPr>
            <a:noFill/>
            <a:ln w="12700">
              <a:solidFill>
                <a:schemeClr val="accent6">
                  <a:lumMod val="75000"/>
                </a:schemeClr>
              </a:solidFill>
              <a:prstDash val="lgDash"/>
            </a:ln>
            <a:effectLst/>
          </c:spPr>
          <c:dLbls>
            <c:dLbl>
              <c:idx val="0"/>
              <c:layout>
                <c:manualLayout>
                  <c:x val="0.12549019607843137"/>
                  <c:y val="-0.19841269841269848"/>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8-B12D-4007-BC61-4C6E6934D328}"/>
                </c:ext>
              </c:extLst>
            </c:dLbl>
            <c:dLbl>
              <c:idx val="1"/>
              <c:delete val="1"/>
              <c:extLst>
                <c:ext xmlns:c15="http://schemas.microsoft.com/office/drawing/2012/chart" uri="{CE6537A1-D6FC-4f65-9D91-7224C49458BB}"/>
                <c:ext xmlns:c16="http://schemas.microsoft.com/office/drawing/2014/chart" uri="{C3380CC4-5D6E-409C-BE32-E72D297353CC}">
                  <c16:uniqueId val="{00000009-B12D-4007-BC61-4C6E6934D32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'月間の収支計画(飲食店)'!$C$98:$D$98</c:f>
              <c:numCache>
                <c:formatCode>#,##0_);[Red]\(#,##0\)</c:formatCode>
                <c:ptCount val="2"/>
                <c:pt idx="0">
                  <c:v>0</c:v>
                </c:pt>
                <c:pt idx="1">
                  <c:v>0</c:v>
                </c:pt>
              </c:numCache>
            </c:numRef>
          </c:val>
          <c:extLst>
            <c:ext xmlns:c16="http://schemas.microsoft.com/office/drawing/2014/chart" uri="{C3380CC4-5D6E-409C-BE32-E72D297353CC}">
              <c16:uniqueId val="{00000006-B12D-4007-BC61-4C6E6934D328}"/>
            </c:ext>
          </c:extLst>
        </c:ser>
        <c:ser>
          <c:idx val="4"/>
          <c:order val="4"/>
          <c:tx>
            <c:strRef>
              <c:f>'月間の収支計画(飲食店)'!$B$99</c:f>
              <c:strCache>
                <c:ptCount val="1"/>
                <c:pt idx="0">
                  <c:v>固定費</c:v>
                </c:pt>
              </c:strCache>
            </c:strRef>
          </c:tx>
          <c:spPr>
            <a:solidFill>
              <a:schemeClr val="bg2">
                <a:lumMod val="50000"/>
                <a:alpha val="50000"/>
              </a:scheme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D-B12D-4007-BC61-4C6E6934D328}"/>
                </c:ext>
              </c:extLst>
            </c:dLbl>
            <c:dLbl>
              <c:idx val="1"/>
              <c:layout>
                <c:manualLayout>
                  <c:x val="-2.9803674540682414E-2"/>
                  <c:y val="7.9368203974503181E-3"/>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9161648911533117"/>
                      <c:h val="6.0848018997625299E-2"/>
                    </c:manualLayout>
                  </c15:layout>
                </c:ext>
                <c:ext xmlns:c16="http://schemas.microsoft.com/office/drawing/2014/chart" uri="{C3380CC4-5D6E-409C-BE32-E72D297353CC}">
                  <c16:uniqueId val="{0000000C-B12D-4007-BC61-4C6E6934D328}"/>
                </c:ext>
              </c:extLst>
            </c:dLbl>
            <c:spPr>
              <a:solidFill>
                <a:sysClr val="window" lastClr="FFFFFF"/>
              </a:solidFill>
              <a:ln>
                <a:solidFill>
                  <a:schemeClr val="bg2">
                    <a:lumMod val="2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'月間の収支計画(飲食店)'!$C$99:$D$99</c:f>
              <c:numCache>
                <c:formatCode>#,##0_);[Red]\(#,##0\)</c:formatCode>
                <c:ptCount val="2"/>
                <c:pt idx="0">
                  <c:v>0</c:v>
                </c:pt>
                <c:pt idx="1">
                  <c:v>0</c:v>
                </c:pt>
              </c:numCache>
            </c:numRef>
          </c:val>
          <c:extLst>
            <c:ext xmlns:c16="http://schemas.microsoft.com/office/drawing/2014/chart" uri="{C3380CC4-5D6E-409C-BE32-E72D297353CC}">
              <c16:uniqueId val="{0000000A-B12D-4007-BC61-4C6E6934D328}"/>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(3</a:t>
            </a:r>
            <a:r>
              <a:rPr lang="ja-JP" altLang="en-US" sz="1100"/>
              <a:t>年後</a:t>
            </a:r>
            <a:r>
              <a:rPr lang="en-US" altLang="ja-JP" sz="1100"/>
              <a:t>)</a:t>
            </a:r>
            <a:endParaRPr lang="ja-JP"/>
          </a:p>
        </c:rich>
      </c:tx>
      <c:layout>
        <c:manualLayout>
          <c:xMode val="edge"/>
          <c:yMode val="edge"/>
          <c:x val="0.28527725798981007"/>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'月間の収支計画(飲食店)'!$N$95</c:f>
              <c:strCache>
                <c:ptCount val="1"/>
                <c:pt idx="0">
                  <c:v>目標売上高</c:v>
                </c:pt>
              </c:strCache>
            </c:strRef>
          </c:tx>
          <c:spPr>
            <a:noFill/>
            <a:ln w="12700">
              <a:solidFill>
                <a:srgbClr val="FF0000"/>
              </a:solidFill>
              <a:prstDash val="dash"/>
            </a:ln>
            <a:effectLst/>
          </c:spPr>
          <c:dLbls>
            <c:dLbl>
              <c:idx val="0"/>
              <c:layout>
                <c:manualLayout>
                  <c:x val="0.10980392156862745"/>
                  <c:y val="-0.23412698412698416"/>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101EFC2B-5B89-4C2D-BF31-121D217FD30F}" type="SERIESNAME">
                      <a:rPr lang="ja-JP" altLang="en-US">
                        <a:solidFill>
                          <a:srgbClr val="FF0000"/>
                        </a:solidFill>
                      </a:rPr>
                      <a:pPr>
                        <a:defRPr/>
                      </a:pPr>
                      <a:t>[系列名]</a:t>
                    </a:fld>
                    <a:r>
                      <a:rPr lang="ja-JP" altLang="en-US" baseline="0"/>
                      <a:t>
</a:t>
                    </a:r>
                    <a:fld id="{E57C5024-A559-4429-BFCF-0AD3FEA8F1EA}"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705A-4A17-80AF-2A6E95988A33}"/>
                </c:ext>
              </c:extLst>
            </c:dLbl>
            <c:dLbl>
              <c:idx val="1"/>
              <c:delete val="1"/>
              <c:extLst>
                <c:ext xmlns:c15="http://schemas.microsoft.com/office/drawing/2012/chart" uri="{CE6537A1-D6FC-4f65-9D91-7224C49458BB}"/>
                <c:ext xmlns:c16="http://schemas.microsoft.com/office/drawing/2014/chart" uri="{C3380CC4-5D6E-409C-BE32-E72D297353CC}">
                  <c16:uniqueId val="{00000001-705A-4A17-80AF-2A6E95988A33}"/>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'月間の収支計画(飲食店)'!$O$95:$P$95</c:f>
              <c:numCache>
                <c:formatCode>#,##0_);[Red]\(#,##0\)</c:formatCode>
                <c:ptCount val="2"/>
                <c:pt idx="0">
                  <c:v>0</c:v>
                </c:pt>
                <c:pt idx="1">
                  <c:v>0</c:v>
                </c:pt>
              </c:numCache>
            </c:numRef>
          </c:val>
          <c:extLst>
            <c:ext xmlns:c16="http://schemas.microsoft.com/office/drawing/2014/chart" uri="{C3380CC4-5D6E-409C-BE32-E72D297353CC}">
              <c16:uniqueId val="{00000002-705A-4A17-80AF-2A6E95988A33}"/>
            </c:ext>
          </c:extLst>
        </c:ser>
        <c:ser>
          <c:idx val="1"/>
          <c:order val="1"/>
          <c:tx>
            <c:strRef>
              <c:f>'月間の収支計画(飲食店)'!$N$96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705A-4A17-80AF-2A6E95988A33}"/>
                </c:ext>
              </c:extLst>
            </c:dLbl>
            <c:dLbl>
              <c:idx val="1"/>
              <c:layout>
                <c:manualLayout>
                  <c:x val="-4.7058823529411764E-2"/>
                  <c:y val="-0.42063492063492064"/>
                </c:manualLayout>
              </c:layout>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4-705A-4A17-80AF-2A6E95988A3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'月間の収支計画(飲食店)'!$O$96:$P$96</c:f>
              <c:numCache>
                <c:formatCode>#,##0_);[Red]\(#,##0\)</c:formatCode>
                <c:ptCount val="2"/>
                <c:pt idx="0" formatCode="General">
                  <c:v>0</c:v>
                </c:pt>
                <c:pt idx="1">
                  <c:v>0</c:v>
                </c:pt>
              </c:numCache>
            </c:numRef>
          </c:val>
          <c:extLst>
            <c:ext xmlns:c16="http://schemas.microsoft.com/office/drawing/2014/chart" uri="{C3380CC4-5D6E-409C-BE32-E72D297353CC}">
              <c16:uniqueId val="{00000005-705A-4A17-80AF-2A6E95988A33}"/>
            </c:ext>
          </c:extLst>
        </c:ser>
        <c:ser>
          <c:idx val="2"/>
          <c:order val="2"/>
          <c:tx>
            <c:strRef>
              <c:f>'月間の収支計画(飲食店)'!$N$97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705A-4A17-80AF-2A6E95988A33}"/>
                </c:ext>
              </c:extLst>
            </c:dLbl>
            <c:dLbl>
              <c:idx val="1"/>
              <c:layout>
                <c:manualLayout>
                  <c:x val="-3.9215562760537288E-2"/>
                  <c:y val="-0.22222237845269341"/>
                </c:manualLayout>
              </c:layout>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3787975914775356"/>
                      <c:h val="5.2911511061117349E-2"/>
                    </c:manualLayout>
                  </c15:layout>
                </c:ext>
                <c:ext xmlns:c16="http://schemas.microsoft.com/office/drawing/2014/chart" uri="{C3380CC4-5D6E-409C-BE32-E72D297353CC}">
                  <c16:uniqueId val="{00000007-705A-4A17-80AF-2A6E95988A3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'月間の収支計画(飲食店)'!$O$97:$P$97</c:f>
              <c:numCache>
                <c:formatCode>#,##0_);[Red]\(#,##0\)</c:formatCode>
                <c:ptCount val="2"/>
                <c:pt idx="0">
                  <c:v>0</c:v>
                </c:pt>
                <c:pt idx="1">
                  <c:v>0</c:v>
                </c:pt>
              </c:numCache>
            </c:numRef>
          </c:val>
          <c:extLst>
            <c:ext xmlns:c16="http://schemas.microsoft.com/office/drawing/2014/chart" uri="{C3380CC4-5D6E-409C-BE32-E72D297353CC}">
              <c16:uniqueId val="{00000008-705A-4A17-80AF-2A6E95988A33}"/>
            </c:ext>
          </c:extLst>
        </c:ser>
        <c:ser>
          <c:idx val="3"/>
          <c:order val="3"/>
          <c:tx>
            <c:strRef>
              <c:f>'月間の収支計画(飲食店)'!$N$98</c:f>
              <c:strCache>
                <c:ptCount val="1"/>
                <c:pt idx="0">
                  <c:v>損益分岐点</c:v>
                </c:pt>
              </c:strCache>
            </c:strRef>
          </c:tx>
          <c:spPr>
            <a:noFill/>
            <a:ln w="12700">
              <a:solidFill>
                <a:srgbClr val="70AD47">
                  <a:lumMod val="75000"/>
                </a:srgbClr>
              </a:solidFill>
              <a:prstDash val="lgDash"/>
            </a:ln>
            <a:effectLst/>
          </c:spPr>
          <c:dLbls>
            <c:dLbl>
              <c:idx val="0"/>
              <c:layout>
                <c:manualLayout>
                  <c:x val="0.11294117647058824"/>
                  <c:y val="-0.18253968253968261"/>
                </c:manualLayout>
              </c:layout>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E-705A-4A17-80AF-2A6E95988A33}"/>
                </c:ext>
              </c:extLst>
            </c:dLbl>
            <c:dLbl>
              <c:idx val="1"/>
              <c:delete val="1"/>
              <c:extLst>
                <c:ext xmlns:c15="http://schemas.microsoft.com/office/drawing/2012/chart" uri="{CE6537A1-D6FC-4f65-9D91-7224C49458BB}"/>
                <c:ext xmlns:c16="http://schemas.microsoft.com/office/drawing/2014/chart" uri="{C3380CC4-5D6E-409C-BE32-E72D297353CC}">
                  <c16:uniqueId val="{0000000D-705A-4A17-80AF-2A6E95988A3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'月間の収支計画(飲食店)'!$O$98:$P$98</c:f>
              <c:numCache>
                <c:formatCode>#,##0_);[Red]\(#,##0\)</c:formatCode>
                <c:ptCount val="2"/>
                <c:pt idx="0">
                  <c:v>0</c:v>
                </c:pt>
                <c:pt idx="1">
                  <c:v>0</c:v>
                </c:pt>
              </c:numCache>
            </c:numRef>
          </c:val>
          <c:extLst>
            <c:ext xmlns:c16="http://schemas.microsoft.com/office/drawing/2014/chart" uri="{C3380CC4-5D6E-409C-BE32-E72D297353CC}">
              <c16:uniqueId val="{00000009-705A-4A17-80AF-2A6E95988A33}"/>
            </c:ext>
          </c:extLst>
        </c:ser>
        <c:ser>
          <c:idx val="4"/>
          <c:order val="4"/>
          <c:tx>
            <c:strRef>
              <c:f>'月間の収支計画(飲食店)'!$N$99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A-705A-4A17-80AF-2A6E95988A33}"/>
                </c:ext>
              </c:extLst>
            </c:dLbl>
            <c:dLbl>
              <c:idx val="1"/>
              <c:layout>
                <c:manualLayout>
                  <c:x val="-4.3921321599505944E-2"/>
                  <c:y val="0"/>
                </c:manualLayout>
              </c:layout>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5083217538984098"/>
                      <c:h val="6.0848018997625299E-2"/>
                    </c:manualLayout>
                  </c15:layout>
                </c:ext>
                <c:ext xmlns:c16="http://schemas.microsoft.com/office/drawing/2014/chart" uri="{C3380CC4-5D6E-409C-BE32-E72D297353CC}">
                  <c16:uniqueId val="{0000000B-705A-4A17-80AF-2A6E95988A3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'月間の収支計画(飲食店)'!$O$99:$P$99</c:f>
              <c:numCache>
                <c:formatCode>#,##0_);[Red]\(#,##0\)</c:formatCode>
                <c:ptCount val="2"/>
                <c:pt idx="0">
                  <c:v>0</c:v>
                </c:pt>
                <c:pt idx="1">
                  <c:v>0</c:v>
                </c:pt>
              </c:numCache>
            </c:numRef>
          </c:val>
          <c:extLst>
            <c:ext xmlns:c16="http://schemas.microsoft.com/office/drawing/2014/chart" uri="{C3380CC4-5D6E-409C-BE32-E72D297353CC}">
              <c16:uniqueId val="{0000000C-705A-4A17-80AF-2A6E95988A33}"/>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t>損益分岐点分析</a:t>
            </a:r>
            <a:r>
              <a:rPr lang="en-US" altLang="ja-JP" sz="1100"/>
              <a:t>(1</a:t>
            </a:r>
            <a:r>
              <a:rPr lang="ja-JP" altLang="en-US" sz="1100"/>
              <a:t>年後</a:t>
            </a:r>
            <a:r>
              <a:rPr lang="en-US" altLang="ja-JP" sz="1100"/>
              <a:t>)</a:t>
            </a:r>
            <a:endParaRPr lang="ja-JP"/>
          </a:p>
        </c:rich>
      </c:tx>
      <c:layout>
        <c:manualLayout>
          <c:xMode val="edge"/>
          <c:yMode val="edge"/>
          <c:x val="0.30096353249961399"/>
          <c:y val="3.2407511561054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5151137872471823"/>
          <c:y val="0.13265873015873017"/>
          <c:w val="0.83593960166743864"/>
          <c:h val="0.72247187851518557"/>
        </c:manualLayout>
      </c:layout>
      <c:areaChart>
        <c:grouping val="standard"/>
        <c:varyColors val="0"/>
        <c:ser>
          <c:idx val="0"/>
          <c:order val="0"/>
          <c:tx>
            <c:strRef>
              <c:f>'月間の収支計画(飲食店)'!$H$95</c:f>
              <c:strCache>
                <c:ptCount val="1"/>
                <c:pt idx="0">
                  <c:v>目標売上高</c:v>
                </c:pt>
              </c:strCache>
            </c:strRef>
          </c:tx>
          <c:spPr>
            <a:noFill/>
            <a:ln w="12700">
              <a:solidFill>
                <a:srgbClr val="FF0000"/>
              </a:solidFill>
              <a:prstDash val="dash"/>
            </a:ln>
            <a:effectLst/>
          </c:spPr>
          <c:dLbls>
            <c:dLbl>
              <c:idx val="0"/>
              <c:layout>
                <c:manualLayout>
                  <c:x val="0.11294117647058824"/>
                  <c:y val="-0.198412698412698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fld id="{CDB85E72-6889-419D-A152-F0D4BFBE6CD0}" type="SERIESNAME">
                      <a:rPr lang="ja-JP" altLang="en-US">
                        <a:solidFill>
                          <a:srgbClr val="FF0000"/>
                        </a:solidFill>
                      </a:rPr>
                      <a:pPr>
                        <a:defRPr/>
                      </a:pPr>
                      <a:t>[系列名]</a:t>
                    </a:fld>
                    <a:r>
                      <a:rPr lang="ja-JP" altLang="en-US" baseline="0"/>
                      <a:t>
</a:t>
                    </a:r>
                    <a:fld id="{DF4DFDBE-D991-4308-B633-FAB5D73A1A28}" type="VALUE">
                      <a:rPr lang="en-US" altLang="ja-JP" baseline="0"/>
                      <a:pPr>
                        <a:defRPr/>
                      </a:pPr>
                      <a:t>[値]</a:t>
                    </a:fld>
                    <a:endParaRPr lang="ja-JP" altLang="en-US" baseline="0"/>
                  </a:p>
                </c:rich>
              </c:tx>
              <c:spPr>
                <a:solidFill>
                  <a:srgbClr val="DFC9E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0-5536-41B7-AE91-6D603EEBBDD9}"/>
                </c:ext>
              </c:extLst>
            </c:dLbl>
            <c:dLbl>
              <c:idx val="1"/>
              <c:delete val="1"/>
              <c:extLst>
                <c:ext xmlns:c15="http://schemas.microsoft.com/office/drawing/2012/chart" uri="{CE6537A1-D6FC-4f65-9D91-7224C49458BB}"/>
                <c:ext xmlns:c16="http://schemas.microsoft.com/office/drawing/2014/chart" uri="{C3380CC4-5D6E-409C-BE32-E72D297353CC}">
                  <c16:uniqueId val="{00000001-5536-41B7-AE91-6D603EEBBDD9}"/>
                </c:ext>
              </c:extLst>
            </c:dLbl>
            <c:spPr>
              <a:solidFill>
                <a:sysClr val="window" lastClr="FFFFFF"/>
              </a:solidFill>
              <a:ln>
                <a:solidFill>
                  <a:srgbClr val="FF000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'月間の収支計画(飲食店)'!$I$95:$J$95</c:f>
              <c:numCache>
                <c:formatCode>#,##0_);[Red]\(#,##0\)</c:formatCode>
                <c:ptCount val="2"/>
                <c:pt idx="0">
                  <c:v>0</c:v>
                </c:pt>
                <c:pt idx="1">
                  <c:v>0</c:v>
                </c:pt>
              </c:numCache>
            </c:numRef>
          </c:val>
          <c:extLst>
            <c:ext xmlns:c16="http://schemas.microsoft.com/office/drawing/2014/chart" uri="{C3380CC4-5D6E-409C-BE32-E72D297353CC}">
              <c16:uniqueId val="{00000002-5536-41B7-AE91-6D603EEBBDD9}"/>
            </c:ext>
          </c:extLst>
        </c:ser>
        <c:ser>
          <c:idx val="1"/>
          <c:order val="1"/>
          <c:tx>
            <c:strRef>
              <c:f>'月間の収支計画(飲食店)'!$H$96</c:f>
              <c:strCache>
                <c:ptCount val="1"/>
                <c:pt idx="0">
                  <c:v>売上高</c:v>
                </c:pt>
              </c:strCache>
            </c:strRef>
          </c:tx>
          <c:spPr>
            <a:noFill/>
            <a:ln w="25400">
              <a:solidFill>
                <a:srgbClr val="ED7D31"/>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3-5536-41B7-AE91-6D603EEBBDD9}"/>
                </c:ext>
              </c:extLst>
            </c:dLbl>
            <c:dLbl>
              <c:idx val="1"/>
              <c:layout>
                <c:manualLayout>
                  <c:x val="-5.6470588235294231E-2"/>
                  <c:y val="-0.4444444444444445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536-41B7-AE91-6D603EEBBDD9}"/>
                </c:ext>
              </c:extLst>
            </c:dLbl>
            <c:spPr>
              <a:solidFill>
                <a:sysClr val="window" lastClr="FFFFFF"/>
              </a:solidFill>
              <a:ln>
                <a:solidFill>
                  <a:srgbClr val="ED7D3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'月間の収支計画(飲食店)'!$I$96:$J$96</c:f>
              <c:numCache>
                <c:formatCode>#,##0_);[Red]\(#,##0\)</c:formatCode>
                <c:ptCount val="2"/>
                <c:pt idx="0" formatCode="General">
                  <c:v>0</c:v>
                </c:pt>
                <c:pt idx="1">
                  <c:v>0</c:v>
                </c:pt>
              </c:numCache>
            </c:numRef>
          </c:val>
          <c:extLst>
            <c:ext xmlns:c16="http://schemas.microsoft.com/office/drawing/2014/chart" uri="{C3380CC4-5D6E-409C-BE32-E72D297353CC}">
              <c16:uniqueId val="{00000005-5536-41B7-AE91-6D603EEBBDD9}"/>
            </c:ext>
          </c:extLst>
        </c:ser>
        <c:ser>
          <c:idx val="2"/>
          <c:order val="2"/>
          <c:tx>
            <c:strRef>
              <c:f>'月間の収支計画(飲食店)'!$H$97</c:f>
              <c:strCache>
                <c:ptCount val="1"/>
                <c:pt idx="0">
                  <c:v>総費用</c:v>
                </c:pt>
              </c:strCache>
            </c:strRef>
          </c:tx>
          <c:spPr>
            <a:noFill/>
            <a:ln w="25400">
              <a:solidFill>
                <a:srgbClr val="0070C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6-5536-41B7-AE91-6D603EEBBDD9}"/>
                </c:ext>
              </c:extLst>
            </c:dLbl>
            <c:dLbl>
              <c:idx val="1"/>
              <c:layout>
                <c:manualLayout>
                  <c:x val="-3.4509556893623707E-2"/>
                  <c:y val="-0.21428555805524316"/>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119499768409"/>
                      <c:h val="4.4975003124609413E-2"/>
                    </c:manualLayout>
                  </c15:layout>
                </c:ext>
                <c:ext xmlns:c16="http://schemas.microsoft.com/office/drawing/2014/chart" uri="{C3380CC4-5D6E-409C-BE32-E72D297353CC}">
                  <c16:uniqueId val="{00000007-5536-41B7-AE91-6D603EEBBDD9}"/>
                </c:ext>
              </c:extLst>
            </c:dLbl>
            <c:spPr>
              <a:solidFill>
                <a:sysClr val="window" lastClr="FFFFFF"/>
              </a:solidFill>
              <a:ln>
                <a:solidFill>
                  <a:srgbClr val="0070C0"/>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'月間の収支計画(飲食店)'!$I$97:$J$97</c:f>
              <c:numCache>
                <c:formatCode>#,##0_);[Red]\(#,##0\)</c:formatCode>
                <c:ptCount val="2"/>
                <c:pt idx="0">
                  <c:v>0</c:v>
                </c:pt>
                <c:pt idx="1">
                  <c:v>0</c:v>
                </c:pt>
              </c:numCache>
            </c:numRef>
          </c:val>
          <c:extLst>
            <c:ext xmlns:c16="http://schemas.microsoft.com/office/drawing/2014/chart" uri="{C3380CC4-5D6E-409C-BE32-E72D297353CC}">
              <c16:uniqueId val="{00000008-5536-41B7-AE91-6D603EEBBDD9}"/>
            </c:ext>
          </c:extLst>
        </c:ser>
        <c:ser>
          <c:idx val="3"/>
          <c:order val="3"/>
          <c:tx>
            <c:strRef>
              <c:f>'月間の収支計画(飲食店)'!$H$98</c:f>
              <c:strCache>
                <c:ptCount val="1"/>
                <c:pt idx="0">
                  <c:v>損益分岐点</c:v>
                </c:pt>
              </c:strCache>
            </c:strRef>
          </c:tx>
          <c:spPr>
            <a:noFill/>
            <a:ln w="12700">
              <a:solidFill>
                <a:srgbClr val="70AD47">
                  <a:lumMod val="75000"/>
                </a:srgbClr>
              </a:solidFill>
              <a:prstDash val="lgDash"/>
            </a:ln>
            <a:effectLst/>
          </c:spPr>
          <c:dLbls>
            <c:dLbl>
              <c:idx val="0"/>
              <c:layout>
                <c:manualLayout>
                  <c:x val="0.10980392156862745"/>
                  <c:y val="-0.1865079365079365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536-41B7-AE91-6D603EEBBDD9}"/>
                </c:ext>
              </c:extLst>
            </c:dLbl>
            <c:dLbl>
              <c:idx val="1"/>
              <c:delete val="1"/>
              <c:extLst>
                <c:ext xmlns:c15="http://schemas.microsoft.com/office/drawing/2012/chart" uri="{CE6537A1-D6FC-4f65-9D91-7224C49458BB}"/>
                <c:ext xmlns:c16="http://schemas.microsoft.com/office/drawing/2014/chart" uri="{C3380CC4-5D6E-409C-BE32-E72D297353CC}">
                  <c16:uniqueId val="{0000000A-5536-41B7-AE91-6D603EEBBDD9}"/>
                </c:ext>
              </c:extLst>
            </c:dLbl>
            <c:spPr>
              <a:solidFill>
                <a:srgbClr val="70AD47">
                  <a:lumMod val="40000"/>
                  <a:lumOff val="60000"/>
                </a:srgbClr>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'月間の収支計画(飲食店)'!$I$98:$J$98</c:f>
              <c:numCache>
                <c:formatCode>#,##0_);[Red]\(#,##0\)</c:formatCode>
                <c:ptCount val="2"/>
                <c:pt idx="0">
                  <c:v>0</c:v>
                </c:pt>
                <c:pt idx="1">
                  <c:v>0</c:v>
                </c:pt>
              </c:numCache>
            </c:numRef>
          </c:val>
          <c:extLst>
            <c:ext xmlns:c16="http://schemas.microsoft.com/office/drawing/2014/chart" uri="{C3380CC4-5D6E-409C-BE32-E72D297353CC}">
              <c16:uniqueId val="{0000000B-5536-41B7-AE91-6D603EEBBDD9}"/>
            </c:ext>
          </c:extLst>
        </c:ser>
        <c:ser>
          <c:idx val="4"/>
          <c:order val="4"/>
          <c:tx>
            <c:strRef>
              <c:f>'月間の収支計画(飲食店)'!$H$99</c:f>
              <c:strCache>
                <c:ptCount val="1"/>
                <c:pt idx="0">
                  <c:v>固定費</c:v>
                </c:pt>
              </c:strCache>
            </c:strRef>
          </c:tx>
          <c:spPr>
            <a:solidFill>
              <a:srgbClr val="E7E6E6">
                <a:lumMod val="50000"/>
                <a:alpha val="50000"/>
              </a:srgb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D-5536-41B7-AE91-6D603EEBBDD9}"/>
                </c:ext>
              </c:extLst>
            </c:dLbl>
            <c:dLbl>
              <c:idx val="1"/>
              <c:layout>
                <c:manualLayout>
                  <c:x val="-2.8235047089702023E-2"/>
                  <c:y val="3.9685664291963501E-3"/>
                </c:manualLayout>
              </c:layout>
              <c:showLegendKey val="0"/>
              <c:showVal val="1"/>
              <c:showCatName val="0"/>
              <c:showSerName val="1"/>
              <c:showPercent val="0"/>
              <c:showBubbleSize val="0"/>
              <c:separator> </c:separator>
              <c:extLst>
                <c:ext xmlns:c15="http://schemas.microsoft.com/office/drawing/2012/chart" uri="{CE6537A1-D6FC-4f65-9D91-7224C49458BB}">
                  <c15:layout>
                    <c:manualLayout>
                      <c:w val="0.26338119499768409"/>
                      <c:h val="6.0848018997625299E-2"/>
                    </c:manualLayout>
                  </c15:layout>
                </c:ext>
                <c:ext xmlns:c16="http://schemas.microsoft.com/office/drawing/2014/chart" uri="{C3380CC4-5D6E-409C-BE32-E72D297353CC}">
                  <c16:uniqueId val="{0000000E-5536-41B7-AE91-6D603EEBBDD9}"/>
                </c:ext>
              </c:extLst>
            </c:dLbl>
            <c:spPr>
              <a:solidFill>
                <a:sysClr val="window" lastClr="FFFFFF"/>
              </a:solidFill>
              <a:ln>
                <a:solidFill>
                  <a:srgbClr val="E7E6E6">
                    <a:lumMod val="25000"/>
                  </a:srgb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'月間の収支計画(飲食店)'!$I$99:$J$99</c:f>
              <c:numCache>
                <c:formatCode>#,##0_);[Red]\(#,##0\)</c:formatCode>
                <c:ptCount val="2"/>
                <c:pt idx="0">
                  <c:v>0</c:v>
                </c:pt>
                <c:pt idx="1">
                  <c:v>0</c:v>
                </c:pt>
              </c:numCache>
            </c:numRef>
          </c:val>
          <c:extLst>
            <c:ext xmlns:c16="http://schemas.microsoft.com/office/drawing/2014/chart" uri="{C3380CC4-5D6E-409C-BE32-E72D297353CC}">
              <c16:uniqueId val="{0000000C-5536-41B7-AE91-6D603EEBBDD9}"/>
            </c:ext>
          </c:extLst>
        </c:ser>
        <c:dLbls>
          <c:showLegendKey val="0"/>
          <c:showVal val="0"/>
          <c:showCatName val="0"/>
          <c:showSerName val="0"/>
          <c:showPercent val="0"/>
          <c:showBubbleSize val="0"/>
        </c:dLbls>
        <c:axId val="659005391"/>
        <c:axId val="486782719"/>
      </c:areaChart>
      <c:catAx>
        <c:axId val="659005391"/>
        <c:scaling>
          <c:orientation val="minMax"/>
        </c:scaling>
        <c:delete val="1"/>
        <c:axPos val="b"/>
        <c:numFmt formatCode="General" sourceLinked="1"/>
        <c:majorTickMark val="out"/>
        <c:minorTickMark val="none"/>
        <c:tickLblPos val="nextTo"/>
        <c:crossAx val="486782719"/>
        <c:crosses val="autoZero"/>
        <c:auto val="1"/>
        <c:lblAlgn val="ctr"/>
        <c:lblOffset val="100"/>
        <c:noMultiLvlLbl val="0"/>
      </c:catAx>
      <c:valAx>
        <c:axId val="486782719"/>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59005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0</xdr:rowOff>
    </xdr:from>
    <xdr:to>
      <xdr:col>11</xdr:col>
      <xdr:colOff>161925</xdr:colOff>
      <xdr:row>50</xdr:row>
      <xdr:rowOff>190500</xdr:rowOff>
    </xdr:to>
    <xdr:sp macro="" textlink="">
      <xdr:nvSpPr>
        <xdr:cNvPr id="17" name="正方形/長方形 16">
          <a:extLst>
            <a:ext uri="{FF2B5EF4-FFF2-40B4-BE49-F238E27FC236}">
              <a16:creationId xmlns:a16="http://schemas.microsoft.com/office/drawing/2014/main" id="{2F061678-7CD1-4A9C-9088-6E5EA18C39CD}"/>
            </a:ext>
          </a:extLst>
        </xdr:cNvPr>
        <xdr:cNvSpPr/>
      </xdr:nvSpPr>
      <xdr:spPr>
        <a:xfrm>
          <a:off x="299357" y="5157107"/>
          <a:ext cx="9006568" cy="8844643"/>
        </a:xfrm>
        <a:prstGeom prst="rect">
          <a:avLst/>
        </a:prstGeom>
        <a:noFill/>
        <a:ln w="444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114300</xdr:rowOff>
    </xdr:from>
    <xdr:to>
      <xdr:col>11</xdr:col>
      <xdr:colOff>171450</xdr:colOff>
      <xdr:row>19</xdr:row>
      <xdr:rowOff>9525</xdr:rowOff>
    </xdr:to>
    <xdr:sp macro="" textlink="">
      <xdr:nvSpPr>
        <xdr:cNvPr id="16" name="正方形/長方形 15">
          <a:extLst>
            <a:ext uri="{FF2B5EF4-FFF2-40B4-BE49-F238E27FC236}">
              <a16:creationId xmlns:a16="http://schemas.microsoft.com/office/drawing/2014/main" id="{89F399A7-98E9-CFC6-AD42-DEDAF356E922}"/>
            </a:ext>
          </a:extLst>
        </xdr:cNvPr>
        <xdr:cNvSpPr/>
      </xdr:nvSpPr>
      <xdr:spPr>
        <a:xfrm>
          <a:off x="304800" y="904875"/>
          <a:ext cx="9286875" cy="3724275"/>
        </a:xfrm>
        <a:prstGeom prst="rect">
          <a:avLst/>
        </a:prstGeom>
        <a:noFill/>
        <a:ln w="444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533400</xdr:colOff>
      <xdr:row>8</xdr:row>
      <xdr:rowOff>9525</xdr:rowOff>
    </xdr:from>
    <xdr:to>
      <xdr:col>2</xdr:col>
      <xdr:colOff>866775</xdr:colOff>
      <xdr:row>9</xdr:row>
      <xdr:rowOff>0</xdr:rowOff>
    </xdr:to>
    <xdr:sp macro="" textlink="">
      <xdr:nvSpPr>
        <xdr:cNvPr id="2" name="矢印: 下 1">
          <a:extLst>
            <a:ext uri="{FF2B5EF4-FFF2-40B4-BE49-F238E27FC236}">
              <a16:creationId xmlns:a16="http://schemas.microsoft.com/office/drawing/2014/main" id="{E3A79450-00F5-9DDA-4E41-116083D99B3D}"/>
            </a:ext>
          </a:extLst>
        </xdr:cNvPr>
        <xdr:cNvSpPr/>
      </xdr:nvSpPr>
      <xdr:spPr>
        <a:xfrm>
          <a:off x="1285875" y="2000250"/>
          <a:ext cx="333375" cy="22860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523875</xdr:colOff>
      <xdr:row>13</xdr:row>
      <xdr:rowOff>19050</xdr:rowOff>
    </xdr:from>
    <xdr:to>
      <xdr:col>2</xdr:col>
      <xdr:colOff>857250</xdr:colOff>
      <xdr:row>13</xdr:row>
      <xdr:rowOff>228600</xdr:rowOff>
    </xdr:to>
    <xdr:sp macro="" textlink="">
      <xdr:nvSpPr>
        <xdr:cNvPr id="6" name="矢印: 下 5">
          <a:extLst>
            <a:ext uri="{FF2B5EF4-FFF2-40B4-BE49-F238E27FC236}">
              <a16:creationId xmlns:a16="http://schemas.microsoft.com/office/drawing/2014/main" id="{67F6C18D-518D-47FF-AC34-CE6397103612}"/>
            </a:ext>
          </a:extLst>
        </xdr:cNvPr>
        <xdr:cNvSpPr/>
      </xdr:nvSpPr>
      <xdr:spPr>
        <a:xfrm>
          <a:off x="1276350" y="3200400"/>
          <a:ext cx="333375" cy="2095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32</xdr:row>
      <xdr:rowOff>9525</xdr:rowOff>
    </xdr:from>
    <xdr:to>
      <xdr:col>2</xdr:col>
      <xdr:colOff>838200</xdr:colOff>
      <xdr:row>32</xdr:row>
      <xdr:rowOff>228600</xdr:rowOff>
    </xdr:to>
    <xdr:sp macro="" textlink="">
      <xdr:nvSpPr>
        <xdr:cNvPr id="8" name="矢印: 下 7">
          <a:extLst>
            <a:ext uri="{FF2B5EF4-FFF2-40B4-BE49-F238E27FC236}">
              <a16:creationId xmlns:a16="http://schemas.microsoft.com/office/drawing/2014/main" id="{CBE8A62F-9BC7-4C1A-A561-58714AFF611F}"/>
            </a:ext>
          </a:extLst>
        </xdr:cNvPr>
        <xdr:cNvSpPr/>
      </xdr:nvSpPr>
      <xdr:spPr>
        <a:xfrm>
          <a:off x="923925" y="6915150"/>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504825</xdr:colOff>
      <xdr:row>38</xdr:row>
      <xdr:rowOff>19050</xdr:rowOff>
    </xdr:from>
    <xdr:to>
      <xdr:col>2</xdr:col>
      <xdr:colOff>838200</xdr:colOff>
      <xdr:row>39</xdr:row>
      <xdr:rowOff>0</xdr:rowOff>
    </xdr:to>
    <xdr:sp macro="" textlink="">
      <xdr:nvSpPr>
        <xdr:cNvPr id="10" name="矢印: 下 9">
          <a:extLst>
            <a:ext uri="{FF2B5EF4-FFF2-40B4-BE49-F238E27FC236}">
              <a16:creationId xmlns:a16="http://schemas.microsoft.com/office/drawing/2014/main" id="{CE49516D-C47D-4B9C-A2AD-22220F375777}"/>
            </a:ext>
          </a:extLst>
        </xdr:cNvPr>
        <xdr:cNvSpPr/>
      </xdr:nvSpPr>
      <xdr:spPr>
        <a:xfrm>
          <a:off x="923925" y="83534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485775</xdr:colOff>
      <xdr:row>42</xdr:row>
      <xdr:rowOff>19050</xdr:rowOff>
    </xdr:from>
    <xdr:to>
      <xdr:col>2</xdr:col>
      <xdr:colOff>819150</xdr:colOff>
      <xdr:row>43</xdr:row>
      <xdr:rowOff>0</xdr:rowOff>
    </xdr:to>
    <xdr:sp macro="" textlink="">
      <xdr:nvSpPr>
        <xdr:cNvPr id="13" name="矢印: 下 12">
          <a:extLst>
            <a:ext uri="{FF2B5EF4-FFF2-40B4-BE49-F238E27FC236}">
              <a16:creationId xmlns:a16="http://schemas.microsoft.com/office/drawing/2014/main" id="{69BBE9FD-D4D5-4294-9440-470C3531CBAD}"/>
            </a:ext>
          </a:extLst>
        </xdr:cNvPr>
        <xdr:cNvSpPr/>
      </xdr:nvSpPr>
      <xdr:spPr>
        <a:xfrm>
          <a:off x="904875" y="930592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19</xdr:row>
      <xdr:rowOff>38100</xdr:rowOff>
    </xdr:from>
    <xdr:to>
      <xdr:col>9</xdr:col>
      <xdr:colOff>971550</xdr:colOff>
      <xdr:row>20</xdr:row>
      <xdr:rowOff>0</xdr:rowOff>
    </xdr:to>
    <xdr:sp macro="" textlink="">
      <xdr:nvSpPr>
        <xdr:cNvPr id="7" name="矢印: 下 6">
          <a:extLst>
            <a:ext uri="{FF2B5EF4-FFF2-40B4-BE49-F238E27FC236}">
              <a16:creationId xmlns:a16="http://schemas.microsoft.com/office/drawing/2014/main" id="{94D79FA3-6D62-4358-958F-5C1BF6C15F4B}"/>
            </a:ext>
          </a:extLst>
        </xdr:cNvPr>
        <xdr:cNvSpPr/>
      </xdr:nvSpPr>
      <xdr:spPr>
        <a:xfrm>
          <a:off x="4514850" y="4657725"/>
          <a:ext cx="600075" cy="400050"/>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6</xdr:row>
      <xdr:rowOff>0</xdr:rowOff>
    </xdr:from>
    <xdr:to>
      <xdr:col>20</xdr:col>
      <xdr:colOff>0</xdr:colOff>
      <xdr:row>6</xdr:row>
      <xdr:rowOff>0</xdr:rowOff>
    </xdr:to>
    <xdr:cxnSp macro="">
      <xdr:nvCxnSpPr>
        <xdr:cNvPr id="26" name="直線コネクタ 25">
          <a:extLst>
            <a:ext uri="{FF2B5EF4-FFF2-40B4-BE49-F238E27FC236}">
              <a16:creationId xmlns:a16="http://schemas.microsoft.com/office/drawing/2014/main" id="{A1D6CCDD-60ED-54F0-D3D0-3C58AAEA28F2}"/>
            </a:ext>
          </a:extLst>
        </xdr:cNvPr>
        <xdr:cNvCxnSpPr/>
      </xdr:nvCxnSpPr>
      <xdr:spPr>
        <a:xfrm>
          <a:off x="14697075" y="1514475"/>
          <a:ext cx="43815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17</xdr:row>
      <xdr:rowOff>238125</xdr:rowOff>
    </xdr:from>
    <xdr:to>
      <xdr:col>20</xdr:col>
      <xdr:colOff>9525</xdr:colOff>
      <xdr:row>17</xdr:row>
      <xdr:rowOff>238125</xdr:rowOff>
    </xdr:to>
    <xdr:cxnSp macro="">
      <xdr:nvCxnSpPr>
        <xdr:cNvPr id="27" name="直線コネクタ 26">
          <a:extLst>
            <a:ext uri="{FF2B5EF4-FFF2-40B4-BE49-F238E27FC236}">
              <a16:creationId xmlns:a16="http://schemas.microsoft.com/office/drawing/2014/main" id="{7E597472-E9A3-46B6-9892-007BF6B9F271}"/>
            </a:ext>
          </a:extLst>
        </xdr:cNvPr>
        <xdr:cNvCxnSpPr/>
      </xdr:nvCxnSpPr>
      <xdr:spPr>
        <a:xfrm>
          <a:off x="13563600" y="4371975"/>
          <a:ext cx="457200" cy="0"/>
        </a:xfrm>
        <a:prstGeom prst="line">
          <a:avLst/>
        </a:prstGeom>
        <a:ln w="28575">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257175</xdr:colOff>
      <xdr:row>1</xdr:row>
      <xdr:rowOff>180976</xdr:rowOff>
    </xdr:from>
    <xdr:to>
      <xdr:col>18</xdr:col>
      <xdr:colOff>76200</xdr:colOff>
      <xdr:row>20</xdr:row>
      <xdr:rowOff>95251</xdr:rowOff>
    </xdr:to>
    <xdr:grpSp>
      <xdr:nvGrpSpPr>
        <xdr:cNvPr id="77" name="グループ化 76">
          <a:extLst>
            <a:ext uri="{FF2B5EF4-FFF2-40B4-BE49-F238E27FC236}">
              <a16:creationId xmlns:a16="http://schemas.microsoft.com/office/drawing/2014/main" id="{6F42BFF0-17A9-37FB-CF1F-FC486F42D338}"/>
            </a:ext>
          </a:extLst>
        </xdr:cNvPr>
        <xdr:cNvGrpSpPr/>
      </xdr:nvGrpSpPr>
      <xdr:grpSpPr>
        <a:xfrm>
          <a:off x="9871822" y="416300"/>
          <a:ext cx="6206378" cy="4687980"/>
          <a:chOff x="8391525" y="419100"/>
          <a:chExt cx="6210300" cy="4616814"/>
        </a:xfrm>
      </xdr:grpSpPr>
      <xdr:sp macro="" textlink="">
        <xdr:nvSpPr>
          <xdr:cNvPr id="36" name="正方形/長方形 35">
            <a:extLst>
              <a:ext uri="{FF2B5EF4-FFF2-40B4-BE49-F238E27FC236}">
                <a16:creationId xmlns:a16="http://schemas.microsoft.com/office/drawing/2014/main" id="{37D9B775-61BE-47A3-953B-F0E96FA6AE2A}"/>
              </a:ext>
            </a:extLst>
          </xdr:cNvPr>
          <xdr:cNvSpPr/>
        </xdr:nvSpPr>
        <xdr:spPr>
          <a:xfrm>
            <a:off x="8391525" y="419100"/>
            <a:ext cx="6210300" cy="4124477"/>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矢印: 下 31">
            <a:extLst>
              <a:ext uri="{FF2B5EF4-FFF2-40B4-BE49-F238E27FC236}">
                <a16:creationId xmlns:a16="http://schemas.microsoft.com/office/drawing/2014/main" id="{1A932336-CB09-499B-834F-9396410D18BB}"/>
              </a:ext>
            </a:extLst>
          </xdr:cNvPr>
          <xdr:cNvSpPr/>
        </xdr:nvSpPr>
        <xdr:spPr>
          <a:xfrm>
            <a:off x="11115675" y="4580734"/>
            <a:ext cx="685800" cy="455180"/>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123825</xdr:colOff>
      <xdr:row>8</xdr:row>
      <xdr:rowOff>114300</xdr:rowOff>
    </xdr:from>
    <xdr:to>
      <xdr:col>1</xdr:col>
      <xdr:colOff>85725</xdr:colOff>
      <xdr:row>13</xdr:row>
      <xdr:rowOff>76200</xdr:rowOff>
    </xdr:to>
    <xdr:sp macro="" textlink="">
      <xdr:nvSpPr>
        <xdr:cNvPr id="33" name="四角形: 角を丸くする 32">
          <a:extLst>
            <a:ext uri="{FF2B5EF4-FFF2-40B4-BE49-F238E27FC236}">
              <a16:creationId xmlns:a16="http://schemas.microsoft.com/office/drawing/2014/main" id="{E9CE67D9-0C62-13ED-3850-939E4287EF77}"/>
            </a:ext>
          </a:extLst>
        </xdr:cNvPr>
        <xdr:cNvSpPr/>
      </xdr:nvSpPr>
      <xdr:spPr>
        <a:xfrm>
          <a:off x="123825" y="2105025"/>
          <a:ext cx="266700" cy="1152525"/>
        </a:xfrm>
        <a:prstGeom prst="roundRect">
          <a:avLst/>
        </a:prstGeom>
        <a:gradFill flip="none" rotWithShape="1">
          <a:gsLst>
            <a:gs pos="0">
              <a:schemeClr val="accent2">
                <a:lumMod val="0"/>
                <a:lumOff val="100000"/>
              </a:schemeClr>
            </a:gs>
            <a:gs pos="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経　営</a:t>
          </a:r>
        </a:p>
      </xdr:txBody>
    </xdr:sp>
    <xdr:clientData/>
  </xdr:twoCellAnchor>
  <xdr:twoCellAnchor>
    <xdr:from>
      <xdr:col>0</xdr:col>
      <xdr:colOff>127907</xdr:colOff>
      <xdr:row>28</xdr:row>
      <xdr:rowOff>163285</xdr:rowOff>
    </xdr:from>
    <xdr:to>
      <xdr:col>1</xdr:col>
      <xdr:colOff>95251</xdr:colOff>
      <xdr:row>33</xdr:row>
      <xdr:rowOff>81643</xdr:rowOff>
    </xdr:to>
    <xdr:sp macro="" textlink="">
      <xdr:nvSpPr>
        <xdr:cNvPr id="35" name="四角形: 角を丸くする 34">
          <a:extLst>
            <a:ext uri="{FF2B5EF4-FFF2-40B4-BE49-F238E27FC236}">
              <a16:creationId xmlns:a16="http://schemas.microsoft.com/office/drawing/2014/main" id="{94DA2B52-E7FE-4E94-9518-E3F78F9968A5}"/>
            </a:ext>
          </a:extLst>
        </xdr:cNvPr>
        <xdr:cNvSpPr/>
      </xdr:nvSpPr>
      <xdr:spPr>
        <a:xfrm>
          <a:off x="127907" y="8150678"/>
          <a:ext cx="266701" cy="1578429"/>
        </a:xfrm>
        <a:prstGeom prst="roundRect">
          <a:avLst/>
        </a:prstGeom>
        <a:gradFill flip="none" rotWithShape="1">
          <a:gsLst>
            <a:gs pos="0">
              <a:schemeClr val="accent5">
                <a:lumMod val="0"/>
                <a:lumOff val="100000"/>
              </a:schemeClr>
            </a:gs>
            <a:gs pos="0">
              <a:schemeClr val="accent5">
                <a:lumMod val="0"/>
                <a:lumOff val="100000"/>
              </a:schemeClr>
            </a:gs>
            <a:gs pos="100000">
              <a:schemeClr val="accent5">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マーケティング</a:t>
          </a:r>
        </a:p>
      </xdr:txBody>
    </xdr:sp>
    <xdr:clientData/>
  </xdr:twoCellAnchor>
  <xdr:twoCellAnchor>
    <xdr:from>
      <xdr:col>15</xdr:col>
      <xdr:colOff>371476</xdr:colOff>
      <xdr:row>0</xdr:row>
      <xdr:rowOff>180975</xdr:rowOff>
    </xdr:from>
    <xdr:to>
      <xdr:col>17</xdr:col>
      <xdr:colOff>790575</xdr:colOff>
      <xdr:row>1</xdr:row>
      <xdr:rowOff>247650</xdr:rowOff>
    </xdr:to>
    <xdr:sp macro="" textlink="">
      <xdr:nvSpPr>
        <xdr:cNvPr id="37" name="テキスト ボックス 36">
          <a:extLst>
            <a:ext uri="{FF2B5EF4-FFF2-40B4-BE49-F238E27FC236}">
              <a16:creationId xmlns:a16="http://schemas.microsoft.com/office/drawing/2014/main" id="{491B33C4-36FC-2A8C-1794-F106EEBA2EBA}"/>
            </a:ext>
          </a:extLst>
        </xdr:cNvPr>
        <xdr:cNvSpPr txBox="1"/>
      </xdr:nvSpPr>
      <xdr:spPr>
        <a:xfrm>
          <a:off x="11972926" y="180975"/>
          <a:ext cx="25241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創業に必要な「</a:t>
          </a:r>
          <a:r>
            <a:rPr kumimoji="1" lang="ja-JP" altLang="en-US" sz="1400" b="1">
              <a:solidFill>
                <a:srgbClr val="FF0000"/>
              </a:solidFill>
            </a:rPr>
            <a:t>経営資源</a:t>
          </a:r>
          <a:r>
            <a:rPr kumimoji="1" lang="ja-JP" altLang="en-US" sz="1400" b="1"/>
            <a:t>」</a:t>
          </a:r>
        </a:p>
      </xdr:txBody>
    </xdr:sp>
    <xdr:clientData/>
  </xdr:twoCellAnchor>
  <xdr:twoCellAnchor>
    <xdr:from>
      <xdr:col>13</xdr:col>
      <xdr:colOff>352425</xdr:colOff>
      <xdr:row>1</xdr:row>
      <xdr:rowOff>266701</xdr:rowOff>
    </xdr:from>
    <xdr:to>
      <xdr:col>14</xdr:col>
      <xdr:colOff>247650</xdr:colOff>
      <xdr:row>4</xdr:row>
      <xdr:rowOff>66675</xdr:rowOff>
    </xdr:to>
    <xdr:sp macro="" textlink="">
      <xdr:nvSpPr>
        <xdr:cNvPr id="47" name="四角形: 角を丸くする 46">
          <a:extLst>
            <a:ext uri="{FF2B5EF4-FFF2-40B4-BE49-F238E27FC236}">
              <a16:creationId xmlns:a16="http://schemas.microsoft.com/office/drawing/2014/main" id="{D7C8D97A-ED82-4989-8B11-42AD16B2D0F2}"/>
            </a:ext>
          </a:extLst>
        </xdr:cNvPr>
        <xdr:cNvSpPr/>
      </xdr:nvSpPr>
      <xdr:spPr>
        <a:xfrm>
          <a:off x="8667750" y="504826"/>
          <a:ext cx="266700" cy="590549"/>
        </a:xfrm>
        <a:prstGeom prst="roundRect">
          <a:avLst/>
        </a:prstGeom>
        <a:gradFill flip="none" rotWithShape="1">
          <a:gsLst>
            <a:gs pos="0">
              <a:schemeClr val="accent2">
                <a:lumMod val="0"/>
                <a:lumOff val="100000"/>
              </a:schemeClr>
            </a:gs>
            <a:gs pos="11000">
              <a:schemeClr val="accent2">
                <a:lumMod val="0"/>
                <a:lumOff val="100000"/>
              </a:schemeClr>
            </a:gs>
            <a:gs pos="100000">
              <a:schemeClr val="accent2">
                <a:lumMod val="100000"/>
              </a:schemeClr>
            </a:gs>
          </a:gsLst>
          <a:path path="circle">
            <a:fillToRect l="50000" t="-80000" r="50000" b="18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人材</a:t>
          </a:r>
        </a:p>
      </xdr:txBody>
    </xdr:sp>
    <xdr:clientData/>
  </xdr:twoCellAnchor>
  <xdr:twoCellAnchor>
    <xdr:from>
      <xdr:col>2</xdr:col>
      <xdr:colOff>485775</xdr:colOff>
      <xdr:row>46</xdr:row>
      <xdr:rowOff>9525</xdr:rowOff>
    </xdr:from>
    <xdr:to>
      <xdr:col>2</xdr:col>
      <xdr:colOff>819150</xdr:colOff>
      <xdr:row>46</xdr:row>
      <xdr:rowOff>228600</xdr:rowOff>
    </xdr:to>
    <xdr:sp macro="" textlink="">
      <xdr:nvSpPr>
        <xdr:cNvPr id="48" name="矢印: 下 47">
          <a:extLst>
            <a:ext uri="{FF2B5EF4-FFF2-40B4-BE49-F238E27FC236}">
              <a16:creationId xmlns:a16="http://schemas.microsoft.com/office/drawing/2014/main" id="{F3C9A398-A693-4F6A-9952-7D213031F013}"/>
            </a:ext>
          </a:extLst>
        </xdr:cNvPr>
        <xdr:cNvSpPr/>
      </xdr:nvSpPr>
      <xdr:spPr>
        <a:xfrm>
          <a:off x="1238250" y="10582275"/>
          <a:ext cx="333375" cy="21907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7</xdr:row>
      <xdr:rowOff>190501</xdr:rowOff>
    </xdr:from>
    <xdr:to>
      <xdr:col>12</xdr:col>
      <xdr:colOff>314325</xdr:colOff>
      <xdr:row>11</xdr:row>
      <xdr:rowOff>38101</xdr:rowOff>
    </xdr:to>
    <xdr:sp macro="" textlink="">
      <xdr:nvSpPr>
        <xdr:cNvPr id="74" name="四角形: 角を丸くする 73">
          <a:extLst>
            <a:ext uri="{FF2B5EF4-FFF2-40B4-BE49-F238E27FC236}">
              <a16:creationId xmlns:a16="http://schemas.microsoft.com/office/drawing/2014/main" id="{426CB297-6EC4-43B8-840E-1B8C6B7E12D6}"/>
            </a:ext>
          </a:extLst>
        </xdr:cNvPr>
        <xdr:cNvSpPr/>
      </xdr:nvSpPr>
      <xdr:spPr>
        <a:xfrm>
          <a:off x="8001000" y="1943101"/>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clientData/>
  </xdr:twoCellAnchor>
  <xdr:twoCellAnchor>
    <xdr:from>
      <xdr:col>18</xdr:col>
      <xdr:colOff>9529</xdr:colOff>
      <xdr:row>3</xdr:row>
      <xdr:rowOff>0</xdr:rowOff>
    </xdr:from>
    <xdr:to>
      <xdr:col>20</xdr:col>
      <xdr:colOff>49606</xdr:colOff>
      <xdr:row>5</xdr:row>
      <xdr:rowOff>28575</xdr:rowOff>
    </xdr:to>
    <xdr:grpSp>
      <xdr:nvGrpSpPr>
        <xdr:cNvPr id="22" name="グループ化 21">
          <a:extLst>
            <a:ext uri="{FF2B5EF4-FFF2-40B4-BE49-F238E27FC236}">
              <a16:creationId xmlns:a16="http://schemas.microsoft.com/office/drawing/2014/main" id="{92133549-1B2F-4175-AA6C-BE2FCB5536A0}"/>
            </a:ext>
          </a:extLst>
        </xdr:cNvPr>
        <xdr:cNvGrpSpPr/>
      </xdr:nvGrpSpPr>
      <xdr:grpSpPr>
        <a:xfrm>
          <a:off x="16011529" y="784412"/>
          <a:ext cx="488312" cy="499222"/>
          <a:chOff x="13906500" y="2505075"/>
          <a:chExt cx="438150" cy="504825"/>
        </a:xfrm>
      </xdr:grpSpPr>
      <xdr:sp macro="" textlink="">
        <xdr:nvSpPr>
          <xdr:cNvPr id="23" name="矢印: 左 22">
            <a:extLst>
              <a:ext uri="{FF2B5EF4-FFF2-40B4-BE49-F238E27FC236}">
                <a16:creationId xmlns:a16="http://schemas.microsoft.com/office/drawing/2014/main" id="{7ACB14E2-9DBC-6652-421D-D11EC924AD8C}"/>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45517A89-FBCC-E356-9445-B0B72F256A75}"/>
              </a:ext>
            </a:extLst>
          </xdr:cNvPr>
          <xdr:cNvSpPr txBox="1"/>
        </xdr:nvSpPr>
        <xdr:spPr>
          <a:xfrm>
            <a:off x="13906500" y="2600325"/>
            <a:ext cx="4363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確保</a:t>
            </a:r>
          </a:p>
        </xdr:txBody>
      </xdr:sp>
    </xdr:grpSp>
    <xdr:clientData/>
  </xdr:twoCellAnchor>
  <xdr:twoCellAnchor>
    <xdr:from>
      <xdr:col>18</xdr:col>
      <xdr:colOff>0</xdr:colOff>
      <xdr:row>11</xdr:row>
      <xdr:rowOff>0</xdr:rowOff>
    </xdr:from>
    <xdr:to>
      <xdr:col>20</xdr:col>
      <xdr:colOff>95251</xdr:colOff>
      <xdr:row>13</xdr:row>
      <xdr:rowOff>28575</xdr:rowOff>
    </xdr:to>
    <xdr:grpSp>
      <xdr:nvGrpSpPr>
        <xdr:cNvPr id="28" name="グループ化 27">
          <a:extLst>
            <a:ext uri="{FF2B5EF4-FFF2-40B4-BE49-F238E27FC236}">
              <a16:creationId xmlns:a16="http://schemas.microsoft.com/office/drawing/2014/main" id="{B79CAAF5-7E1A-44A8-9165-6D80893D2893}"/>
            </a:ext>
          </a:extLst>
        </xdr:cNvPr>
        <xdr:cNvGrpSpPr/>
      </xdr:nvGrpSpPr>
      <xdr:grpSpPr>
        <a:xfrm>
          <a:off x="16002000" y="2678206"/>
          <a:ext cx="543486" cy="499222"/>
          <a:chOff x="13906500" y="2505075"/>
          <a:chExt cx="504825" cy="504825"/>
        </a:xfrm>
      </xdr:grpSpPr>
      <xdr:sp macro="" textlink="">
        <xdr:nvSpPr>
          <xdr:cNvPr id="29" name="矢印: 左 28">
            <a:extLst>
              <a:ext uri="{FF2B5EF4-FFF2-40B4-BE49-F238E27FC236}">
                <a16:creationId xmlns:a16="http://schemas.microsoft.com/office/drawing/2014/main" id="{25ED034B-2DD7-5AAF-9020-617E5F654F48}"/>
              </a:ext>
            </a:extLst>
          </xdr:cNvPr>
          <xdr:cNvSpPr/>
        </xdr:nvSpPr>
        <xdr:spPr>
          <a:xfrm>
            <a:off x="13906500" y="2505075"/>
            <a:ext cx="438150" cy="504825"/>
          </a:xfrm>
          <a:prstGeom prst="leftArrow">
            <a:avLst/>
          </a:prstGeom>
          <a:gradFill flip="none" rotWithShape="1">
            <a:gsLst>
              <a:gs pos="0">
                <a:schemeClr val="accent1">
                  <a:lumMod val="5000"/>
                  <a:lumOff val="95000"/>
                </a:schemeClr>
              </a:gs>
              <a:gs pos="60000">
                <a:srgbClr val="7194D2"/>
              </a:gs>
              <a:gs pos="13000">
                <a:schemeClr val="accent1">
                  <a:lumMod val="45000"/>
                  <a:lumOff val="55000"/>
                </a:schemeClr>
              </a:gs>
              <a:gs pos="100000">
                <a:schemeClr val="accent1"/>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30" name="テキスト ボックス 29">
            <a:extLst>
              <a:ext uri="{FF2B5EF4-FFF2-40B4-BE49-F238E27FC236}">
                <a16:creationId xmlns:a16="http://schemas.microsoft.com/office/drawing/2014/main" id="{10C267F4-0E70-9A49-17DC-DA263F092A6F}"/>
              </a:ext>
            </a:extLst>
          </xdr:cNvPr>
          <xdr:cNvSpPr txBox="1"/>
        </xdr:nvSpPr>
        <xdr:spPr>
          <a:xfrm>
            <a:off x="13906500" y="2600325"/>
            <a:ext cx="5048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調達</a:t>
            </a:r>
          </a:p>
        </xdr:txBody>
      </xdr:sp>
    </xdr:grpSp>
    <xdr:clientData/>
  </xdr:twoCellAnchor>
  <xdr:twoCellAnchor>
    <xdr:from>
      <xdr:col>12</xdr:col>
      <xdr:colOff>104776</xdr:colOff>
      <xdr:row>20</xdr:row>
      <xdr:rowOff>133350</xdr:rowOff>
    </xdr:from>
    <xdr:to>
      <xdr:col>22</xdr:col>
      <xdr:colOff>942973</xdr:colOff>
      <xdr:row>26</xdr:row>
      <xdr:rowOff>57160</xdr:rowOff>
    </xdr:to>
    <xdr:grpSp>
      <xdr:nvGrpSpPr>
        <xdr:cNvPr id="21" name="グループ化 20">
          <a:extLst>
            <a:ext uri="{FF2B5EF4-FFF2-40B4-BE49-F238E27FC236}">
              <a16:creationId xmlns:a16="http://schemas.microsoft.com/office/drawing/2014/main" id="{510B806F-B632-7EE7-BFDF-BA42125AADEC}"/>
            </a:ext>
          </a:extLst>
        </xdr:cNvPr>
        <xdr:cNvGrpSpPr/>
      </xdr:nvGrpSpPr>
      <xdr:grpSpPr>
        <a:xfrm>
          <a:off x="9719423" y="5142379"/>
          <a:ext cx="9589991" cy="2008105"/>
          <a:chOff x="9991726" y="5372100"/>
          <a:chExt cx="9591672" cy="2038360"/>
        </a:xfrm>
      </xdr:grpSpPr>
      <xdr:grpSp>
        <xdr:nvGrpSpPr>
          <xdr:cNvPr id="73" name="グループ化 72">
            <a:extLst>
              <a:ext uri="{FF2B5EF4-FFF2-40B4-BE49-F238E27FC236}">
                <a16:creationId xmlns:a16="http://schemas.microsoft.com/office/drawing/2014/main" id="{44BFD020-CF6E-7314-5F7E-C54A6982A7D9}"/>
              </a:ext>
            </a:extLst>
          </xdr:cNvPr>
          <xdr:cNvGrpSpPr/>
        </xdr:nvGrpSpPr>
        <xdr:grpSpPr>
          <a:xfrm>
            <a:off x="10191749" y="5734058"/>
            <a:ext cx="9391649" cy="1676402"/>
            <a:chOff x="8276439" y="5347690"/>
            <a:chExt cx="10468760" cy="1354199"/>
          </a:xfrm>
        </xdr:grpSpPr>
        <xdr:grpSp>
          <xdr:nvGrpSpPr>
            <xdr:cNvPr id="69" name="グループ化 68">
              <a:extLst>
                <a:ext uri="{FF2B5EF4-FFF2-40B4-BE49-F238E27FC236}">
                  <a16:creationId xmlns:a16="http://schemas.microsoft.com/office/drawing/2014/main" id="{10717AE4-3BA3-CE08-618E-25D8A43566C0}"/>
                </a:ext>
              </a:extLst>
            </xdr:cNvPr>
            <xdr:cNvGrpSpPr/>
          </xdr:nvGrpSpPr>
          <xdr:grpSpPr>
            <a:xfrm>
              <a:off x="8526850" y="5351174"/>
              <a:ext cx="10218349" cy="1104491"/>
              <a:chOff x="8526850" y="5352181"/>
              <a:chExt cx="10218349" cy="1249343"/>
            </a:xfrm>
          </xdr:grpSpPr>
          <xdr:sp macro="" textlink="">
            <xdr:nvSpPr>
              <xdr:cNvPr id="68" name="矢印: 山形 67">
                <a:extLst>
                  <a:ext uri="{FF2B5EF4-FFF2-40B4-BE49-F238E27FC236}">
                    <a16:creationId xmlns:a16="http://schemas.microsoft.com/office/drawing/2014/main" id="{C8DECDC8-9931-4166-92AA-9726F48C4D43}"/>
                  </a:ext>
                </a:extLst>
              </xdr:cNvPr>
              <xdr:cNvSpPr/>
            </xdr:nvSpPr>
            <xdr:spPr>
              <a:xfrm>
                <a:off x="17683461" y="5356940"/>
                <a:ext cx="1061738" cy="1244584"/>
              </a:xfrm>
              <a:prstGeom prst="chevron">
                <a:avLst>
                  <a:gd name="adj" fmla="val 23648"/>
                </a:avLst>
              </a:prstGeom>
              <a:gradFill flip="none" rotWithShape="1">
                <a:gsLst>
                  <a:gs pos="0">
                    <a:schemeClr val="accent2">
                      <a:lumMod val="0"/>
                      <a:lumOff val="100000"/>
                    </a:schemeClr>
                  </a:gs>
                  <a:gs pos="35000">
                    <a:schemeClr val="accent2">
                      <a:lumMod val="0"/>
                      <a:lumOff val="100000"/>
                    </a:schemeClr>
                  </a:gs>
                  <a:gs pos="100000">
                    <a:schemeClr val="accent2">
                      <a:lumMod val="100000"/>
                    </a:schemeClr>
                  </a:gs>
                </a:gsLst>
                <a:path path="circle">
                  <a:fillToRect l="50000" t="-80000" r="50000" b="180000"/>
                </a:path>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r"/>
                <a:r>
                  <a:rPr kumimoji="1" lang="ja-JP" altLang="en-US" sz="1400" b="1">
                    <a:solidFill>
                      <a:srgbClr val="FF0000"/>
                    </a:solidFill>
                  </a:rPr>
                  <a:t>利益</a:t>
                </a:r>
              </a:p>
            </xdr:txBody>
          </xdr:sp>
          <xdr:grpSp>
            <xdr:nvGrpSpPr>
              <xdr:cNvPr id="67" name="グループ化 66">
                <a:extLst>
                  <a:ext uri="{FF2B5EF4-FFF2-40B4-BE49-F238E27FC236}">
                    <a16:creationId xmlns:a16="http://schemas.microsoft.com/office/drawing/2014/main" id="{D5C97FDB-C7AE-F894-A258-603ADF6B059E}"/>
                  </a:ext>
                </a:extLst>
              </xdr:cNvPr>
              <xdr:cNvGrpSpPr/>
            </xdr:nvGrpSpPr>
            <xdr:grpSpPr>
              <a:xfrm>
                <a:off x="8526850" y="5352181"/>
                <a:ext cx="9186372" cy="1240643"/>
                <a:chOff x="8611889" y="5361706"/>
                <a:chExt cx="10022361" cy="1240643"/>
              </a:xfrm>
            </xdr:grpSpPr>
            <xdr:grpSp>
              <xdr:nvGrpSpPr>
                <xdr:cNvPr id="63" name="グループ化 62">
                  <a:extLst>
                    <a:ext uri="{FF2B5EF4-FFF2-40B4-BE49-F238E27FC236}">
                      <a16:creationId xmlns:a16="http://schemas.microsoft.com/office/drawing/2014/main" id="{A04E1104-B070-FEFD-A4A0-030A389FCD67}"/>
                    </a:ext>
                  </a:extLst>
                </xdr:cNvPr>
                <xdr:cNvGrpSpPr/>
              </xdr:nvGrpSpPr>
              <xdr:grpSpPr>
                <a:xfrm>
                  <a:off x="8620125" y="5361706"/>
                  <a:ext cx="10010775" cy="543546"/>
                  <a:chOff x="8420100" y="5695081"/>
                  <a:chExt cx="10010775" cy="543546"/>
                </a:xfrm>
              </xdr:grpSpPr>
              <xdr:sp macro="" textlink="" fLocksText="0">
                <xdr:nvSpPr>
                  <xdr:cNvPr id="52" name="矢印: 山形 51">
                    <a:extLst>
                      <a:ext uri="{FF2B5EF4-FFF2-40B4-BE49-F238E27FC236}">
                        <a16:creationId xmlns:a16="http://schemas.microsoft.com/office/drawing/2014/main" id="{FEDC60A6-CA15-6529-20B3-037373594716}"/>
                      </a:ext>
                    </a:extLst>
                  </xdr:cNvPr>
                  <xdr:cNvSpPr/>
                </xdr:nvSpPr>
                <xdr:spPr>
                  <a:xfrm>
                    <a:off x="9644720" y="5695950"/>
                    <a:ext cx="133349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a:solidFill>
                        <a:schemeClr val="tx1"/>
                      </a:solidFill>
                    </a:endParaRPr>
                  </a:p>
                </xdr:txBody>
              </xdr:sp>
              <xdr:sp macro="" textlink="" fLocksText="0">
                <xdr:nvSpPr>
                  <xdr:cNvPr id="53" name="矢印: 山形 52">
                    <a:extLst>
                      <a:ext uri="{FF2B5EF4-FFF2-40B4-BE49-F238E27FC236}">
                        <a16:creationId xmlns:a16="http://schemas.microsoft.com/office/drawing/2014/main" id="{A26DF639-6249-4F44-A08D-BEFF332D453A}"/>
                      </a:ext>
                    </a:extLst>
                  </xdr:cNvPr>
                  <xdr:cNvSpPr/>
                </xdr:nvSpPr>
                <xdr:spPr>
                  <a:xfrm>
                    <a:off x="10915650" y="5695950"/>
                    <a:ext cx="1333500" cy="542677"/>
                  </a:xfrm>
                  <a:prstGeom prst="chevron">
                    <a:avLst>
                      <a:gd name="adj" fmla="val 14559"/>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1000" b="0">
                      <a:solidFill>
                        <a:schemeClr val="tx1"/>
                      </a:solidFill>
                    </a:endParaRPr>
                  </a:p>
                </xdr:txBody>
              </xdr:sp>
              <xdr:sp macro="" textlink="" fLocksText="0">
                <xdr:nvSpPr>
                  <xdr:cNvPr id="54" name="矢印: 山形 53">
                    <a:extLst>
                      <a:ext uri="{FF2B5EF4-FFF2-40B4-BE49-F238E27FC236}">
                        <a16:creationId xmlns:a16="http://schemas.microsoft.com/office/drawing/2014/main" id="{7ABDA0F3-623D-4DF8-BB78-1B10574776DE}"/>
                      </a:ext>
                    </a:extLst>
                  </xdr:cNvPr>
                  <xdr:cNvSpPr/>
                </xdr:nvSpPr>
                <xdr:spPr>
                  <a:xfrm>
                    <a:off x="12204515" y="5695081"/>
                    <a:ext cx="1292409" cy="542677"/>
                  </a:xfrm>
                  <a:prstGeom prst="chevron">
                    <a:avLst>
                      <a:gd name="adj" fmla="val 15506"/>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1000" b="0">
                      <a:solidFill>
                        <a:schemeClr val="tx1"/>
                      </a:solidFill>
                    </a:endParaRPr>
                  </a:p>
                </xdr:txBody>
              </xdr:sp>
              <xdr:sp macro="" textlink="" fLocksText="0">
                <xdr:nvSpPr>
                  <xdr:cNvPr id="56" name="矢印: 山形 55">
                    <a:extLst>
                      <a:ext uri="{FF2B5EF4-FFF2-40B4-BE49-F238E27FC236}">
                        <a16:creationId xmlns:a16="http://schemas.microsoft.com/office/drawing/2014/main" id="{76CBD2C4-F092-472A-8123-DECEADC7E5E9}"/>
                      </a:ext>
                    </a:extLst>
                  </xdr:cNvPr>
                  <xdr:cNvSpPr/>
                </xdr:nvSpPr>
                <xdr:spPr>
                  <a:xfrm>
                    <a:off x="13443964" y="5695081"/>
                    <a:ext cx="1291211"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en-US" altLang="ja-JP" sz="900" b="0">
                      <a:solidFill>
                        <a:schemeClr val="tx1"/>
                      </a:solidFill>
                    </a:endParaRPr>
                  </a:p>
                </xdr:txBody>
              </xdr:sp>
              <xdr:sp macro="" textlink="" fLocksText="0">
                <xdr:nvSpPr>
                  <xdr:cNvPr id="57" name="矢印: 山形 56">
                    <a:extLst>
                      <a:ext uri="{FF2B5EF4-FFF2-40B4-BE49-F238E27FC236}">
                        <a16:creationId xmlns:a16="http://schemas.microsoft.com/office/drawing/2014/main" id="{93C04E6F-276C-4C87-8914-EE9A956D7A73}"/>
                      </a:ext>
                    </a:extLst>
                  </xdr:cNvPr>
                  <xdr:cNvSpPr/>
                </xdr:nvSpPr>
                <xdr:spPr>
                  <a:xfrm>
                    <a:off x="14660246" y="5695081"/>
                    <a:ext cx="1303655"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58" name="矢印: 山形 57">
                    <a:extLst>
                      <a:ext uri="{FF2B5EF4-FFF2-40B4-BE49-F238E27FC236}">
                        <a16:creationId xmlns:a16="http://schemas.microsoft.com/office/drawing/2014/main" id="{08BB50B7-6B33-4F3B-9E4B-A7B0F41524AC}"/>
                      </a:ext>
                    </a:extLst>
                  </xdr:cNvPr>
                  <xdr:cNvSpPr/>
                </xdr:nvSpPr>
                <xdr:spPr>
                  <a:xfrm>
                    <a:off x="15899693" y="5695081"/>
                    <a:ext cx="130245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60" name="矢印: 山形 59">
                    <a:extLst>
                      <a:ext uri="{FF2B5EF4-FFF2-40B4-BE49-F238E27FC236}">
                        <a16:creationId xmlns:a16="http://schemas.microsoft.com/office/drawing/2014/main" id="{DE8EADE9-6480-480A-A605-5217156AD043}"/>
                      </a:ext>
                    </a:extLst>
                  </xdr:cNvPr>
                  <xdr:cNvSpPr/>
                </xdr:nvSpPr>
                <xdr:spPr>
                  <a:xfrm>
                    <a:off x="17127557" y="5695081"/>
                    <a:ext cx="1303318"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xdr:txBody>
              </xdr:sp>
              <xdr:sp macro="" textlink="" fLocksText="0">
                <xdr:nvSpPr>
                  <xdr:cNvPr id="62" name="矢印: 山形 61">
                    <a:extLst>
                      <a:ext uri="{FF2B5EF4-FFF2-40B4-BE49-F238E27FC236}">
                        <a16:creationId xmlns:a16="http://schemas.microsoft.com/office/drawing/2014/main" id="{441D11C4-E650-4D1D-934F-A1C97DEC3E01}"/>
                      </a:ext>
                    </a:extLst>
                  </xdr:cNvPr>
                  <xdr:cNvSpPr/>
                </xdr:nvSpPr>
                <xdr:spPr>
                  <a:xfrm>
                    <a:off x="8420100" y="5695950"/>
                    <a:ext cx="1293939" cy="542677"/>
                  </a:xfrm>
                  <a:prstGeom prst="chevron">
                    <a:avLst>
                      <a:gd name="adj" fmla="val 16453"/>
                    </a:avLst>
                  </a:prstGeom>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lin ang="5400000" scaled="1"/>
                    <a:tileRect/>
                  </a:gradFill>
                  <a:ln w="254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endParaRPr kumimoji="1" lang="ja-JP" altLang="en-US" sz="900" b="0">
                      <a:solidFill>
                        <a:schemeClr val="tx1"/>
                      </a:solidFill>
                    </a:endParaRPr>
                  </a:p>
                </xdr:txBody>
              </xdr:sp>
            </xdr:grpSp>
            <xdr:sp macro="" textlink="" fLocksText="0">
              <xdr:nvSpPr>
                <xdr:cNvPr id="64" name="矢印: 山形 63">
                  <a:extLst>
                    <a:ext uri="{FF2B5EF4-FFF2-40B4-BE49-F238E27FC236}">
                      <a16:creationId xmlns:a16="http://schemas.microsoft.com/office/drawing/2014/main" id="{76D93ACC-DEB0-4224-B48A-55CA363E8AB6}"/>
                    </a:ext>
                  </a:extLst>
                </xdr:cNvPr>
                <xdr:cNvSpPr/>
              </xdr:nvSpPr>
              <xdr:spPr>
                <a:xfrm>
                  <a:off x="8611889" y="5979905"/>
                  <a:ext cx="10001251" cy="169867"/>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総務・労務</a:t>
                  </a:r>
                  <a:endParaRPr kumimoji="1" lang="ja-JP" altLang="en-US" sz="1200" b="0">
                    <a:solidFill>
                      <a:schemeClr val="tx1"/>
                    </a:solidFill>
                  </a:endParaRPr>
                </a:p>
              </xdr:txBody>
            </xdr:sp>
            <xdr:sp macro="" textlink="" fLocksText="0">
              <xdr:nvSpPr>
                <xdr:cNvPr id="65" name="矢印: 山形 64">
                  <a:extLst>
                    <a:ext uri="{FF2B5EF4-FFF2-40B4-BE49-F238E27FC236}">
                      <a16:creationId xmlns:a16="http://schemas.microsoft.com/office/drawing/2014/main" id="{8E106D3B-BA4A-4226-B7D6-E7FA3B5D308A}"/>
                    </a:ext>
                  </a:extLst>
                </xdr:cNvPr>
                <xdr:cNvSpPr/>
              </xdr:nvSpPr>
              <xdr:spPr>
                <a:xfrm>
                  <a:off x="8621415" y="6189302"/>
                  <a:ext cx="10001251" cy="186758"/>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経理事務</a:t>
                  </a:r>
                  <a:endParaRPr kumimoji="1" lang="ja-JP" altLang="en-US" sz="1200" b="0">
                    <a:solidFill>
                      <a:schemeClr val="tx1"/>
                    </a:solidFill>
                  </a:endParaRPr>
                </a:p>
              </xdr:txBody>
            </xdr:sp>
            <xdr:sp macro="" textlink="" fLocksText="0">
              <xdr:nvSpPr>
                <xdr:cNvPr id="66" name="矢印: 山形 65">
                  <a:extLst>
                    <a:ext uri="{FF2B5EF4-FFF2-40B4-BE49-F238E27FC236}">
                      <a16:creationId xmlns:a16="http://schemas.microsoft.com/office/drawing/2014/main" id="{557284C9-6763-4569-BDCB-09C4F19D3841}"/>
                    </a:ext>
                  </a:extLst>
                </xdr:cNvPr>
                <xdr:cNvSpPr/>
              </xdr:nvSpPr>
              <xdr:spPr>
                <a:xfrm>
                  <a:off x="8632999" y="6425631"/>
                  <a:ext cx="10001251" cy="176718"/>
                </a:xfrm>
                <a:prstGeom prst="chevron">
                  <a:avLst>
                    <a:gd name="adj" fmla="val 29710"/>
                  </a:avLst>
                </a:prstGeom>
                <a:gradFill flip="none" rotWithShape="1">
                  <a:gsLst>
                    <a:gs pos="0">
                      <a:schemeClr val="accent4">
                        <a:lumMod val="0"/>
                        <a:lumOff val="100000"/>
                      </a:schemeClr>
                    </a:gs>
                    <a:gs pos="0">
                      <a:schemeClr val="accent4">
                        <a:lumMod val="0"/>
                        <a:lumOff val="100000"/>
                      </a:schemeClr>
                    </a:gs>
                    <a:gs pos="100000">
                      <a:schemeClr val="accent4">
                        <a:lumMod val="60000"/>
                        <a:lumOff val="40000"/>
                      </a:schemeClr>
                    </a:gs>
                  </a:gsLst>
                  <a:lin ang="5400000" scaled="1"/>
                  <a:tileRect/>
                </a:gradFill>
                <a:ln w="254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chemeClr val="tx1"/>
                      </a:solidFill>
                    </a:rPr>
                    <a:t>営業・ＰＲ</a:t>
                  </a:r>
                  <a:endParaRPr kumimoji="1" lang="ja-JP" altLang="en-US" sz="1200" b="0">
                    <a:solidFill>
                      <a:schemeClr val="tx1"/>
                    </a:solidFill>
                  </a:endParaRPr>
                </a:p>
              </xdr:txBody>
            </xdr:sp>
          </xdr:grpSp>
        </xdr:grpSp>
        <xdr:sp macro="" textlink="">
          <xdr:nvSpPr>
            <xdr:cNvPr id="71" name="テキスト ボックス 70">
              <a:extLst>
                <a:ext uri="{FF2B5EF4-FFF2-40B4-BE49-F238E27FC236}">
                  <a16:creationId xmlns:a16="http://schemas.microsoft.com/office/drawing/2014/main" id="{EDC29810-5C32-C28F-892C-491B57D60CAA}"/>
                </a:ext>
              </a:extLst>
            </xdr:cNvPr>
            <xdr:cNvSpPr txBox="1"/>
          </xdr:nvSpPr>
          <xdr:spPr>
            <a:xfrm>
              <a:off x="8276439" y="5347690"/>
              <a:ext cx="266700" cy="607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a:latin typeface="FGP平成角ｺﾞｼｯｸ体W3" panose="020B0400000000000000" pitchFamily="50" charset="-128"/>
                  <a:ea typeface="FGP平成角ｺﾞｼｯｸ体W3" panose="020B0400000000000000" pitchFamily="50" charset="-128"/>
                </a:rPr>
                <a:t>主活動</a:t>
              </a:r>
            </a:p>
          </xdr:txBody>
        </xdr:sp>
        <xdr:sp macro="" textlink="">
          <xdr:nvSpPr>
            <xdr:cNvPr id="72" name="テキスト ボックス 71">
              <a:extLst>
                <a:ext uri="{FF2B5EF4-FFF2-40B4-BE49-F238E27FC236}">
                  <a16:creationId xmlns:a16="http://schemas.microsoft.com/office/drawing/2014/main" id="{6373C103-029E-4F18-938F-D9E1ECA57B08}"/>
                </a:ext>
              </a:extLst>
            </xdr:cNvPr>
            <xdr:cNvSpPr txBox="1"/>
          </xdr:nvSpPr>
          <xdr:spPr>
            <a:xfrm>
              <a:off x="8276440" y="5857423"/>
              <a:ext cx="266700" cy="84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1100" b="0">
                  <a:latin typeface="FGP平成角ｺﾞｼｯｸ体W3" panose="020B0400000000000000" pitchFamily="50" charset="-128"/>
                  <a:ea typeface="FGP平成角ｺﾞｼｯｸ体W3" panose="020B0400000000000000" pitchFamily="50" charset="-128"/>
                </a:rPr>
                <a:t>支援活動</a:t>
              </a:r>
            </a:p>
          </xdr:txBody>
        </xdr:sp>
      </xdr:grpSp>
      <xdr:sp macro="" textlink="">
        <xdr:nvSpPr>
          <xdr:cNvPr id="3" name="テキスト ボックス 2">
            <a:extLst>
              <a:ext uri="{FF2B5EF4-FFF2-40B4-BE49-F238E27FC236}">
                <a16:creationId xmlns:a16="http://schemas.microsoft.com/office/drawing/2014/main" id="{4D679F72-38C5-4468-990A-CC5FCB9343D1}"/>
              </a:ext>
            </a:extLst>
          </xdr:cNvPr>
          <xdr:cNvSpPr txBox="1"/>
        </xdr:nvSpPr>
        <xdr:spPr>
          <a:xfrm>
            <a:off x="9991726" y="5372100"/>
            <a:ext cx="1733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事業活動の流れ</a:t>
            </a:r>
          </a:p>
        </xdr:txBody>
      </xdr:sp>
    </xdr:grpSp>
    <xdr:clientData/>
  </xdr:twoCellAnchor>
  <xdr:twoCellAnchor>
    <xdr:from>
      <xdr:col>0</xdr:col>
      <xdr:colOff>0</xdr:colOff>
      <xdr:row>2</xdr:row>
      <xdr:rowOff>19050</xdr:rowOff>
    </xdr:from>
    <xdr:to>
      <xdr:col>7</xdr:col>
      <xdr:colOff>136071</xdr:colOff>
      <xdr:row>3</xdr:row>
      <xdr:rowOff>152400</xdr:rowOff>
    </xdr:to>
    <xdr:sp macro="" textlink="">
      <xdr:nvSpPr>
        <xdr:cNvPr id="4" name="テキスト ボックス 3">
          <a:extLst>
            <a:ext uri="{FF2B5EF4-FFF2-40B4-BE49-F238E27FC236}">
              <a16:creationId xmlns:a16="http://schemas.microsoft.com/office/drawing/2014/main" id="{A8D35AFE-1C38-4E25-A6C9-730EE471939A}"/>
            </a:ext>
          </a:extLst>
        </xdr:cNvPr>
        <xdr:cNvSpPr txBox="1"/>
      </xdr:nvSpPr>
      <xdr:spPr>
        <a:xfrm>
          <a:off x="0" y="576943"/>
          <a:ext cx="3415392" cy="378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2">
                  <a:lumMod val="75000"/>
                </a:schemeClr>
              </a:solidFill>
              <a:latin typeface="FG平成角ｺﾞｼｯｸ体W5" panose="020B0609000000000000" pitchFamily="49" charset="-128"/>
              <a:ea typeface="FG平成角ｺﾞｼｯｸ体W5" panose="020B0609000000000000" pitchFamily="49" charset="-128"/>
            </a:rPr>
            <a:t>「想い」や「目的」</a:t>
          </a:r>
          <a:r>
            <a:rPr kumimoji="1" lang="ja-JP" altLang="en-US" sz="1400" b="0">
              <a:solidFill>
                <a:schemeClr val="accent2">
                  <a:lumMod val="75000"/>
                </a:schemeClr>
              </a:solidFill>
              <a:latin typeface="FG平成角ｺﾞｼｯｸ体W5" panose="020B0609000000000000" pitchFamily="49" charset="-128"/>
              <a:ea typeface="FG平成角ｺﾞｼｯｸ体W5" panose="020B0609000000000000" pitchFamily="49" charset="-128"/>
            </a:rPr>
            <a:t>に向かって</a:t>
          </a:r>
          <a:endParaRPr kumimoji="1" lang="ja-JP" altLang="en-US" sz="1600" b="0">
            <a:solidFill>
              <a:schemeClr val="accent2">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0</xdr:col>
      <xdr:colOff>133350</xdr:colOff>
      <xdr:row>19</xdr:row>
      <xdr:rowOff>57150</xdr:rowOff>
    </xdr:from>
    <xdr:to>
      <xdr:col>2</xdr:col>
      <xdr:colOff>1019175</xdr:colOff>
      <xdr:row>20</xdr:row>
      <xdr:rowOff>38100</xdr:rowOff>
    </xdr:to>
    <xdr:sp macro="" textlink="">
      <xdr:nvSpPr>
        <xdr:cNvPr id="5" name="テキスト ボックス 4">
          <a:extLst>
            <a:ext uri="{FF2B5EF4-FFF2-40B4-BE49-F238E27FC236}">
              <a16:creationId xmlns:a16="http://schemas.microsoft.com/office/drawing/2014/main" id="{1A80A561-813C-4D57-86C5-ABD2C6BC3312}"/>
            </a:ext>
          </a:extLst>
        </xdr:cNvPr>
        <xdr:cNvSpPr txBox="1"/>
      </xdr:nvSpPr>
      <xdr:spPr>
        <a:xfrm>
          <a:off x="133350" y="467677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1">
                  <a:lumMod val="75000"/>
                </a:schemeClr>
              </a:solidFill>
              <a:latin typeface="FG平成角ｺﾞｼｯｸ体W5" panose="020B0609000000000000" pitchFamily="49" charset="-128"/>
              <a:ea typeface="FG平成角ｺﾞｼｯｸ体W5" panose="020B0609000000000000" pitchFamily="49" charset="-128"/>
            </a:rPr>
            <a:t>「内容」</a:t>
          </a:r>
          <a:r>
            <a:rPr kumimoji="1" lang="ja-JP" altLang="en-US" sz="1400" b="0">
              <a:solidFill>
                <a:schemeClr val="accent1">
                  <a:lumMod val="75000"/>
                </a:schemeClr>
              </a:solidFill>
              <a:latin typeface="FG平成角ｺﾞｼｯｸ体W5" panose="020B0609000000000000" pitchFamily="49" charset="-128"/>
              <a:ea typeface="FG平成角ｺﾞｼｯｸ体W5" panose="020B0609000000000000" pitchFamily="49" charset="-128"/>
            </a:rPr>
            <a:t>を考え</a:t>
          </a:r>
          <a:endParaRPr kumimoji="1" lang="ja-JP" altLang="en-US" sz="1600" b="0">
            <a:solidFill>
              <a:schemeClr val="accent1">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11</xdr:col>
      <xdr:colOff>409575</xdr:colOff>
      <xdr:row>0</xdr:row>
      <xdr:rowOff>47625</xdr:rowOff>
    </xdr:from>
    <xdr:to>
      <xdr:col>14</xdr:col>
      <xdr:colOff>857250</xdr:colOff>
      <xdr:row>1</xdr:row>
      <xdr:rowOff>228600</xdr:rowOff>
    </xdr:to>
    <xdr:sp macro="" textlink="">
      <xdr:nvSpPr>
        <xdr:cNvPr id="11" name="テキスト ボックス 10">
          <a:extLst>
            <a:ext uri="{FF2B5EF4-FFF2-40B4-BE49-F238E27FC236}">
              <a16:creationId xmlns:a16="http://schemas.microsoft.com/office/drawing/2014/main" id="{5AB4F8F2-90A7-45FC-BA02-8C82D04C7A94}"/>
            </a:ext>
          </a:extLst>
        </xdr:cNvPr>
        <xdr:cNvSpPr txBox="1"/>
      </xdr:nvSpPr>
      <xdr:spPr>
        <a:xfrm>
          <a:off x="9829800" y="47625"/>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「準備」</a:t>
          </a:r>
          <a:r>
            <a:rPr kumimoji="1" lang="ja-JP" altLang="en-US" sz="14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して</a:t>
          </a:r>
          <a:endPar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endParaRPr>
        </a:p>
      </xdr:txBody>
    </xdr:sp>
    <xdr:clientData/>
  </xdr:twoCellAnchor>
  <xdr:twoCellAnchor>
    <xdr:from>
      <xdr:col>12</xdr:col>
      <xdr:colOff>38100</xdr:colOff>
      <xdr:row>19</xdr:row>
      <xdr:rowOff>295275</xdr:rowOff>
    </xdr:from>
    <xdr:to>
      <xdr:col>15</xdr:col>
      <xdr:colOff>76199</xdr:colOff>
      <xdr:row>20</xdr:row>
      <xdr:rowOff>276225</xdr:rowOff>
    </xdr:to>
    <xdr:sp macro="" textlink="">
      <xdr:nvSpPr>
        <xdr:cNvPr id="12" name="テキスト ボックス 11">
          <a:extLst>
            <a:ext uri="{FF2B5EF4-FFF2-40B4-BE49-F238E27FC236}">
              <a16:creationId xmlns:a16="http://schemas.microsoft.com/office/drawing/2014/main" id="{66E26A60-8385-4815-9D7A-923655D7665A}"/>
            </a:ext>
          </a:extLst>
        </xdr:cNvPr>
        <xdr:cNvSpPr txBox="1"/>
      </xdr:nvSpPr>
      <xdr:spPr>
        <a:xfrm>
          <a:off x="9915525" y="4914900"/>
          <a:ext cx="1762124"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「活動」</a:t>
          </a:r>
          <a:r>
            <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を行い</a:t>
          </a:r>
        </a:p>
      </xdr:txBody>
    </xdr:sp>
    <xdr:clientData/>
  </xdr:twoCellAnchor>
  <xdr:twoCellAnchor>
    <xdr:from>
      <xdr:col>12</xdr:col>
      <xdr:colOff>19050</xdr:colOff>
      <xdr:row>27</xdr:row>
      <xdr:rowOff>314325</xdr:rowOff>
    </xdr:from>
    <xdr:to>
      <xdr:col>22</xdr:col>
      <xdr:colOff>942975</xdr:colOff>
      <xdr:row>48</xdr:row>
      <xdr:rowOff>209550</xdr:rowOff>
    </xdr:to>
    <xdr:grpSp>
      <xdr:nvGrpSpPr>
        <xdr:cNvPr id="20" name="グループ化 19">
          <a:extLst>
            <a:ext uri="{FF2B5EF4-FFF2-40B4-BE49-F238E27FC236}">
              <a16:creationId xmlns:a16="http://schemas.microsoft.com/office/drawing/2014/main" id="{3642B3F6-2D17-51DF-1BC5-1348A146954A}"/>
            </a:ext>
          </a:extLst>
        </xdr:cNvPr>
        <xdr:cNvGrpSpPr/>
      </xdr:nvGrpSpPr>
      <xdr:grpSpPr>
        <a:xfrm>
          <a:off x="9633697" y="7755031"/>
          <a:ext cx="9675719" cy="5397313"/>
          <a:chOff x="9934575" y="8439150"/>
          <a:chExt cx="9677400" cy="4762500"/>
        </a:xfrm>
      </xdr:grpSpPr>
      <xdr:grpSp>
        <xdr:nvGrpSpPr>
          <xdr:cNvPr id="19" name="グループ化 18">
            <a:extLst>
              <a:ext uri="{FF2B5EF4-FFF2-40B4-BE49-F238E27FC236}">
                <a16:creationId xmlns:a16="http://schemas.microsoft.com/office/drawing/2014/main" id="{9685EFE1-C8BE-6C51-2881-7FEFFFBC1BFC}"/>
              </a:ext>
            </a:extLst>
          </xdr:cNvPr>
          <xdr:cNvGrpSpPr/>
        </xdr:nvGrpSpPr>
        <xdr:grpSpPr>
          <a:xfrm>
            <a:off x="10134600" y="8667750"/>
            <a:ext cx="9477375" cy="4533900"/>
            <a:chOff x="10134600" y="8667750"/>
            <a:chExt cx="9477375" cy="4533900"/>
          </a:xfrm>
        </xdr:grpSpPr>
        <xdr:graphicFrame macro="">
          <xdr:nvGraphicFramePr>
            <xdr:cNvPr id="44" name="グラフ 43">
              <a:extLst>
                <a:ext uri="{FF2B5EF4-FFF2-40B4-BE49-F238E27FC236}">
                  <a16:creationId xmlns:a16="http://schemas.microsoft.com/office/drawing/2014/main" id="{D51571F8-DD4D-4657-A701-76534BCDA8EA}"/>
                </a:ext>
              </a:extLst>
            </xdr:cNvPr>
            <xdr:cNvGraphicFramePr>
              <a:graphicFrameLocks/>
            </xdr:cNvGraphicFramePr>
          </xdr:nvGraphicFramePr>
          <xdr:xfrm>
            <a:off x="10153650" y="9039225"/>
            <a:ext cx="3152775" cy="41052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5" name="グラフ 44">
              <a:extLst>
                <a:ext uri="{FF2B5EF4-FFF2-40B4-BE49-F238E27FC236}">
                  <a16:creationId xmlns:a16="http://schemas.microsoft.com/office/drawing/2014/main" id="{B4B8AE04-44A9-47DE-956A-3728B4CB2D9C}"/>
                </a:ext>
              </a:extLst>
            </xdr:cNvPr>
            <xdr:cNvGraphicFramePr>
              <a:graphicFrameLocks/>
            </xdr:cNvGraphicFramePr>
          </xdr:nvGraphicFramePr>
          <xdr:xfrm>
            <a:off x="13258801" y="9048750"/>
            <a:ext cx="3124200" cy="410527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6" name="グラフ 45">
              <a:extLst>
                <a:ext uri="{FF2B5EF4-FFF2-40B4-BE49-F238E27FC236}">
                  <a16:creationId xmlns:a16="http://schemas.microsoft.com/office/drawing/2014/main" id="{EDE52010-11C6-4CA2-89A5-1B04A910883E}"/>
                </a:ext>
              </a:extLst>
            </xdr:cNvPr>
            <xdr:cNvGraphicFramePr>
              <a:graphicFrameLocks/>
            </xdr:cNvGraphicFramePr>
          </xdr:nvGraphicFramePr>
          <xdr:xfrm>
            <a:off x="16306800" y="9058275"/>
            <a:ext cx="3276599" cy="41052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51" name="グループ化 50">
              <a:extLst>
                <a:ext uri="{FF2B5EF4-FFF2-40B4-BE49-F238E27FC236}">
                  <a16:creationId xmlns:a16="http://schemas.microsoft.com/office/drawing/2014/main" id="{B6B4CC1B-EE63-F118-A8A2-276005E4DD4B}"/>
                </a:ext>
              </a:extLst>
            </xdr:cNvPr>
            <xdr:cNvGrpSpPr/>
          </xdr:nvGrpSpPr>
          <xdr:grpSpPr>
            <a:xfrm>
              <a:off x="10134600" y="8667750"/>
              <a:ext cx="9477375" cy="4533900"/>
              <a:chOff x="8210550" y="6827357"/>
              <a:chExt cx="10553700" cy="5026098"/>
            </a:xfrm>
          </xdr:grpSpPr>
          <xdr:sp macro="" textlink="">
            <xdr:nvSpPr>
              <xdr:cNvPr id="49" name="正方形/長方形 48">
                <a:extLst>
                  <a:ext uri="{FF2B5EF4-FFF2-40B4-BE49-F238E27FC236}">
                    <a16:creationId xmlns:a16="http://schemas.microsoft.com/office/drawing/2014/main" id="{32889A48-9B54-484D-9001-303AE825F0DD}"/>
                  </a:ext>
                </a:extLst>
              </xdr:cNvPr>
              <xdr:cNvSpPr/>
            </xdr:nvSpPr>
            <xdr:spPr>
              <a:xfrm>
                <a:off x="8210550" y="7000876"/>
                <a:ext cx="10553700" cy="4852579"/>
              </a:xfrm>
              <a:prstGeom prst="rect">
                <a:avLst/>
              </a:prstGeom>
              <a:noFill/>
              <a:ln w="444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E3223F55-5178-4350-8D76-8EE70058AF85}"/>
                  </a:ext>
                </a:extLst>
              </xdr:cNvPr>
              <xdr:cNvSpPr txBox="1"/>
            </xdr:nvSpPr>
            <xdr:spPr>
              <a:xfrm>
                <a:off x="11534144" y="6827357"/>
                <a:ext cx="3687457"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事業活動の結果</a:t>
                </a:r>
                <a:r>
                  <a:rPr kumimoji="1" lang="en-US" altLang="ja-JP" sz="1400" b="1"/>
                  <a:t>(</a:t>
                </a:r>
                <a:r>
                  <a:rPr kumimoji="1" lang="ja-JP" altLang="en-US" sz="1400" b="1">
                    <a:solidFill>
                      <a:srgbClr val="FF0000"/>
                    </a:solidFill>
                  </a:rPr>
                  <a:t>目標</a:t>
                </a:r>
                <a:r>
                  <a:rPr kumimoji="1" lang="en-US" altLang="ja-JP" sz="1400" b="1"/>
                  <a:t>)</a:t>
                </a:r>
                <a:r>
                  <a:rPr kumimoji="1" lang="ja-JP" altLang="en-US" sz="1400" b="1"/>
                  <a:t>・月間収支計画</a:t>
                </a:r>
              </a:p>
            </xdr:txBody>
          </xdr:sp>
        </xdr:grpSp>
      </xdr:grpSp>
      <xdr:sp macro="" textlink="">
        <xdr:nvSpPr>
          <xdr:cNvPr id="75" name="四角形: 角を丸くする 74">
            <a:extLst>
              <a:ext uri="{FF2B5EF4-FFF2-40B4-BE49-F238E27FC236}">
                <a16:creationId xmlns:a16="http://schemas.microsoft.com/office/drawing/2014/main" id="{354AE7BF-5073-4DA8-AADD-5198435C8C9F}"/>
              </a:ext>
            </a:extLst>
          </xdr:cNvPr>
          <xdr:cNvSpPr/>
        </xdr:nvSpPr>
        <xdr:spPr>
          <a:xfrm>
            <a:off x="9953625" y="10572750"/>
            <a:ext cx="266700" cy="800100"/>
          </a:xfrm>
          <a:prstGeom prst="roundRect">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chemeClr val="bg1"/>
                </a:solidFill>
                <a:effectLst>
                  <a:outerShdw blurRad="50800" dist="50800" dir="15000000" algn="ctr" rotWithShape="0">
                    <a:schemeClr val="tx1"/>
                  </a:outerShdw>
                </a:effectLst>
                <a:latin typeface="FGP平成角ｺﾞｼｯｸ体W7" panose="020B0800000000000000" pitchFamily="50" charset="-128"/>
                <a:ea typeface="FGP平成角ｺﾞｼｯｸ体W7" panose="020B0800000000000000" pitchFamily="50" charset="-128"/>
              </a:rPr>
              <a:t>財　務</a:t>
            </a:r>
          </a:p>
        </xdr:txBody>
      </xdr:sp>
      <xdr:sp macro="" textlink="">
        <xdr:nvSpPr>
          <xdr:cNvPr id="14" name="テキスト ボックス 13">
            <a:extLst>
              <a:ext uri="{FF2B5EF4-FFF2-40B4-BE49-F238E27FC236}">
                <a16:creationId xmlns:a16="http://schemas.microsoft.com/office/drawing/2014/main" id="{3E5414DC-60B3-443C-B65E-4C5972DEF682}"/>
              </a:ext>
            </a:extLst>
          </xdr:cNvPr>
          <xdr:cNvSpPr txBox="1"/>
        </xdr:nvSpPr>
        <xdr:spPr>
          <a:xfrm>
            <a:off x="9934575" y="8439150"/>
            <a:ext cx="16383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accent6">
                    <a:lumMod val="75000"/>
                  </a:schemeClr>
                </a:solidFill>
                <a:latin typeface="FG平成角ｺﾞｼｯｸ体W5" panose="020B0609000000000000" pitchFamily="49" charset="-128"/>
                <a:ea typeface="FG平成角ｺﾞｼｯｸ体W5" panose="020B0609000000000000" pitchFamily="49" charset="-128"/>
              </a:rPr>
              <a:t>「結果」</a:t>
            </a:r>
            <a:r>
              <a:rPr kumimoji="1" lang="ja-JP" altLang="en-US" sz="1400" b="0">
                <a:solidFill>
                  <a:schemeClr val="accent6">
                    <a:lumMod val="75000"/>
                  </a:schemeClr>
                </a:solidFill>
                <a:latin typeface="FG平成角ｺﾞｼｯｸ体W5" panose="020B0609000000000000" pitchFamily="49" charset="-128"/>
                <a:ea typeface="FG平成角ｺﾞｼｯｸ体W5" panose="020B0609000000000000" pitchFamily="49" charset="-128"/>
              </a:rPr>
              <a:t>を出す</a:t>
            </a:r>
            <a:endParaRPr kumimoji="1" lang="ja-JP" altLang="en-US" sz="1600" b="0">
              <a:solidFill>
                <a:schemeClr val="accent6">
                  <a:lumMod val="75000"/>
                </a:schemeClr>
              </a:solidFill>
              <a:latin typeface="FG平成角ｺﾞｼｯｸ体W5" panose="020B0609000000000000" pitchFamily="49" charset="-128"/>
              <a:ea typeface="FG平成角ｺﾞｼｯｸ体W5" panose="020B0609000000000000" pitchFamily="49" charset="-128"/>
            </a:endParaRPr>
          </a:p>
        </xdr:txBody>
      </xdr:sp>
    </xdr:grpSp>
    <xdr:clientData/>
  </xdr:twoCellAnchor>
  <xdr:twoCellAnchor>
    <xdr:from>
      <xdr:col>13</xdr:col>
      <xdr:colOff>9523</xdr:colOff>
      <xdr:row>25</xdr:row>
      <xdr:rowOff>133351</xdr:rowOff>
    </xdr:from>
    <xdr:to>
      <xdr:col>22</xdr:col>
      <xdr:colOff>895347</xdr:colOff>
      <xdr:row>25</xdr:row>
      <xdr:rowOff>342901</xdr:rowOff>
    </xdr:to>
    <xdr:sp macro="" textlink="">
      <xdr:nvSpPr>
        <xdr:cNvPr id="15" name="右中かっこ 14">
          <a:extLst>
            <a:ext uri="{FF2B5EF4-FFF2-40B4-BE49-F238E27FC236}">
              <a16:creationId xmlns:a16="http://schemas.microsoft.com/office/drawing/2014/main" id="{6871FC1A-9A4C-335E-4A9A-C1414254C0EC}"/>
            </a:ext>
          </a:extLst>
        </xdr:cNvPr>
        <xdr:cNvSpPr/>
      </xdr:nvSpPr>
      <xdr:spPr>
        <a:xfrm rot="5400000">
          <a:off x="14782798" y="2419351"/>
          <a:ext cx="209550" cy="9277349"/>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266700</xdr:colOff>
      <xdr:row>25</xdr:row>
      <xdr:rowOff>304800</xdr:rowOff>
    </xdr:from>
    <xdr:to>
      <xdr:col>23</xdr:col>
      <xdr:colOff>47625</xdr:colOff>
      <xdr:row>27</xdr:row>
      <xdr:rowOff>209550</xdr:rowOff>
    </xdr:to>
    <xdr:sp macro="" textlink="">
      <xdr:nvSpPr>
        <xdr:cNvPr id="18" name="テキスト ボックス 17">
          <a:extLst>
            <a:ext uri="{FF2B5EF4-FFF2-40B4-BE49-F238E27FC236}">
              <a16:creationId xmlns:a16="http://schemas.microsoft.com/office/drawing/2014/main" id="{EE244B08-FACD-B92B-943B-CA9DB1C60B5D}"/>
            </a:ext>
          </a:extLst>
        </xdr:cNvPr>
        <xdr:cNvSpPr txBox="1"/>
      </xdr:nvSpPr>
      <xdr:spPr>
        <a:xfrm>
          <a:off x="10144125" y="7124700"/>
          <a:ext cx="95154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FGP平成角ｺﾞｼｯｸ体W3" panose="020B0400000000000000" pitchFamily="50" charset="-128"/>
              <a:ea typeface="FGP平成角ｺﾞｼｯｸ体W3" panose="020B0400000000000000" pitchFamily="50" charset="-128"/>
            </a:rPr>
            <a:t>自身が行う事業活動を「機能」ごとに洗い出して分類します。そして、どの部分</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機能</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で付加価値</a:t>
          </a:r>
          <a:r>
            <a:rPr kumimoji="1" lang="en-US" altLang="ja-JP" sz="900">
              <a:latin typeface="FGP平成角ｺﾞｼｯｸ体W3" panose="020B0400000000000000" pitchFamily="50" charset="-128"/>
              <a:ea typeface="FGP平成角ｺﾞｼｯｸ体W3" panose="020B0400000000000000" pitchFamily="50" charset="-128"/>
            </a:rPr>
            <a:t>(</a:t>
          </a:r>
          <a:r>
            <a:rPr lang="ja-JP" altLang="en-US" sz="900" b="0" i="0">
              <a:solidFill>
                <a:schemeClr val="dk1"/>
              </a:solidFill>
              <a:effectLst/>
              <a:latin typeface="FGP平成角ｺﾞｼｯｸ体W3" panose="020B0400000000000000" pitchFamily="50" charset="-128"/>
              <a:ea typeface="FGP平成角ｺﾞｼｯｸ体W3" panose="020B0400000000000000" pitchFamily="50" charset="-128"/>
              <a:cs typeface="+mn-cs"/>
            </a:rPr>
            <a:t>商品・サービスなどに付け加えられた独自の価値</a:t>
          </a:r>
          <a:r>
            <a:rPr lang="en-US" altLang="ja-JP" sz="900" b="0" i="0">
              <a:solidFill>
                <a:schemeClr val="dk1"/>
              </a:solidFill>
              <a:effectLst/>
              <a:latin typeface="FGP平成角ｺﾞｼｯｸ体W3" panose="020B0400000000000000" pitchFamily="50" charset="-128"/>
              <a:ea typeface="FGP平成角ｺﾞｼｯｸ体W3" panose="020B0400000000000000" pitchFamily="50" charset="-128"/>
              <a:cs typeface="+mn-cs"/>
            </a:rPr>
            <a:t>)</a:t>
          </a:r>
          <a:r>
            <a:rPr kumimoji="1" lang="ja-JP" altLang="en-US" sz="900">
              <a:latin typeface="FGP平成角ｺﾞｼｯｸ体W3" panose="020B0400000000000000" pitchFamily="50" charset="-128"/>
              <a:ea typeface="FGP平成角ｺﾞｼｯｸ体W3" panose="020B0400000000000000" pitchFamily="50" charset="-128"/>
            </a:rPr>
            <a:t>が生み出されているのかを考え、競合と比較してどの部分に強みや弱みがあるかを分析しましょう。また自身では実施が困難な活動については、パートナーや外部の協力</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外注</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が必要です。</a:t>
          </a:r>
        </a:p>
      </xdr:txBody>
    </xdr:sp>
    <xdr:clientData/>
  </xdr:twoCellAnchor>
  <xdr:twoCellAnchor>
    <xdr:from>
      <xdr:col>16</xdr:col>
      <xdr:colOff>114300</xdr:colOff>
      <xdr:row>27</xdr:row>
      <xdr:rowOff>95250</xdr:rowOff>
    </xdr:from>
    <xdr:to>
      <xdr:col>16</xdr:col>
      <xdr:colOff>800100</xdr:colOff>
      <xdr:row>28</xdr:row>
      <xdr:rowOff>244928</xdr:rowOff>
    </xdr:to>
    <xdr:sp macro="" textlink="">
      <xdr:nvSpPr>
        <xdr:cNvPr id="31" name="矢印: 下 30">
          <a:extLst>
            <a:ext uri="{FF2B5EF4-FFF2-40B4-BE49-F238E27FC236}">
              <a16:creationId xmlns:a16="http://schemas.microsoft.com/office/drawing/2014/main" id="{F8622F70-ED2C-4D9C-B61E-94F1FE98C618}"/>
            </a:ext>
          </a:extLst>
        </xdr:cNvPr>
        <xdr:cNvSpPr/>
      </xdr:nvSpPr>
      <xdr:spPr>
        <a:xfrm>
          <a:off x="12563475" y="7620000"/>
          <a:ext cx="685800" cy="502103"/>
        </a:xfrm>
        <a:prstGeom prst="downArrow">
          <a:avLst>
            <a:gd name="adj1" fmla="val 47222"/>
            <a:gd name="adj2" fmla="val 37433"/>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180974</xdr:colOff>
      <xdr:row>48</xdr:row>
      <xdr:rowOff>187779</xdr:rowOff>
    </xdr:from>
    <xdr:to>
      <xdr:col>22</xdr:col>
      <xdr:colOff>962024</xdr:colOff>
      <xdr:row>51</xdr:row>
      <xdr:rowOff>168730</xdr:rowOff>
    </xdr:to>
    <xdr:sp macro="" textlink="">
      <xdr:nvSpPr>
        <xdr:cNvPr id="34" name="テキスト ボックス 33">
          <a:extLst>
            <a:ext uri="{FF2B5EF4-FFF2-40B4-BE49-F238E27FC236}">
              <a16:creationId xmlns:a16="http://schemas.microsoft.com/office/drawing/2014/main" id="{8E40451A-B580-4B22-9F83-E2C448D1E972}"/>
            </a:ext>
          </a:extLst>
        </xdr:cNvPr>
        <xdr:cNvSpPr txBox="1"/>
      </xdr:nvSpPr>
      <xdr:spPr>
        <a:xfrm>
          <a:off x="9787617" y="13509172"/>
          <a:ext cx="9544050" cy="71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個人事業者の場合は、利益から生活費や社会保険料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国民健康保険、国民年金</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を支払い、利益に応じた所得税を確定申告で申告して納付する必要があります。また借入金の返済元金も利益から支払います</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支払利息は経費</a:t>
          </a:r>
          <a:r>
            <a:rPr kumimoji="1" lang="en-US" altLang="ja-JP" sz="900">
              <a:latin typeface="FGP平成角ｺﾞｼｯｸ体W3" panose="020B0400000000000000" pitchFamily="50" charset="-128"/>
              <a:ea typeface="FGP平成角ｺﾞｼｯｸ体W3" panose="020B0400000000000000" pitchFamily="50" charset="-128"/>
            </a:rPr>
            <a:t>)</a:t>
          </a:r>
          <a:r>
            <a:rPr kumimoji="1" lang="ja-JP" altLang="en-US" sz="900">
              <a:latin typeface="FGP平成角ｺﾞｼｯｸ体W3" panose="020B0400000000000000" pitchFamily="50" charset="-128"/>
              <a:ea typeface="FGP平成角ｺﾞｼｯｸ体W3" panose="020B0400000000000000" pitchFamily="50" charset="-128"/>
            </a:rPr>
            <a:t>。それらを差引いて</a:t>
          </a:r>
          <a:r>
            <a:rPr kumimoji="1" lang="ja-JP" altLang="en-US" sz="900" u="none">
              <a:latin typeface="FGP平成角ｺﾞｼｯｸ体W3" panose="020B0400000000000000" pitchFamily="50" charset="-128"/>
              <a:ea typeface="FGP平成角ｺﾞｼｯｸ体W3" panose="020B0400000000000000" pitchFamily="50" charset="-128"/>
            </a:rPr>
            <a:t>余った利益が次の事業活動に活用</a:t>
          </a:r>
          <a:r>
            <a:rPr kumimoji="1" lang="ja-JP" altLang="en-US" sz="900">
              <a:latin typeface="FGP平成角ｺﾞｼｯｸ体W3" panose="020B0400000000000000" pitchFamily="50" charset="-128"/>
              <a:ea typeface="FGP平成角ｺﾞｼｯｸ体W3" panose="020B0400000000000000" pitchFamily="50" charset="-128"/>
            </a:rPr>
            <a:t>されます。事業を継続していくために必要となる利益はいくらなのか、そのためにはどれだけの売上が必要となるのか、経費はいくらに抑えなければならないのか、などを実現できる可能性を踏まえ具体的に考えてみることが重要です。</a:t>
          </a:r>
        </a:p>
      </xdr:txBody>
    </xdr:sp>
    <xdr:clientData/>
  </xdr:twoCellAnchor>
  <xdr:twoCellAnchor>
    <xdr:from>
      <xdr:col>17</xdr:col>
      <xdr:colOff>2181225</xdr:colOff>
      <xdr:row>0</xdr:row>
      <xdr:rowOff>76200</xdr:rowOff>
    </xdr:from>
    <xdr:to>
      <xdr:col>20</xdr:col>
      <xdr:colOff>238125</xdr:colOff>
      <xdr:row>1</xdr:row>
      <xdr:rowOff>66675</xdr:rowOff>
    </xdr:to>
    <xdr:sp macro="" textlink="">
      <xdr:nvSpPr>
        <xdr:cNvPr id="39" name="吹き出し: 角を丸めた四角形 38">
          <a:extLst>
            <a:ext uri="{FF2B5EF4-FFF2-40B4-BE49-F238E27FC236}">
              <a16:creationId xmlns:a16="http://schemas.microsoft.com/office/drawing/2014/main" id="{6E47404E-AE8D-0C4E-8EA2-67A5F7C6261D}"/>
            </a:ext>
          </a:extLst>
        </xdr:cNvPr>
        <xdr:cNvSpPr/>
      </xdr:nvSpPr>
      <xdr:spPr>
        <a:xfrm>
          <a:off x="15782925" y="76200"/>
          <a:ext cx="1066800" cy="228600"/>
        </a:xfrm>
        <a:prstGeom prst="wedgeRoundRectCallout">
          <a:avLst>
            <a:gd name="adj1" fmla="val -52976"/>
            <a:gd name="adj2" fmla="val 188889"/>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緑の部分を入力</a:t>
          </a:r>
        </a:p>
      </xdr:txBody>
    </xdr:sp>
    <xdr:clientData/>
  </xdr:twoCellAnchor>
  <xdr:twoCellAnchor>
    <xdr:from>
      <xdr:col>17</xdr:col>
      <xdr:colOff>1115786</xdr:colOff>
      <xdr:row>19</xdr:row>
      <xdr:rowOff>326571</xdr:rowOff>
    </xdr:from>
    <xdr:to>
      <xdr:col>21</xdr:col>
      <xdr:colOff>531480</xdr:colOff>
      <xdr:row>20</xdr:row>
      <xdr:rowOff>148878</xdr:rowOff>
    </xdr:to>
    <xdr:sp macro="" textlink="">
      <xdr:nvSpPr>
        <xdr:cNvPr id="9" name="吹き出し: 角を丸めた四角形 8">
          <a:extLst>
            <a:ext uri="{FF2B5EF4-FFF2-40B4-BE49-F238E27FC236}">
              <a16:creationId xmlns:a16="http://schemas.microsoft.com/office/drawing/2014/main" id="{6A258C59-BA1D-4E3D-968D-24C5F80EE6D4}"/>
            </a:ext>
          </a:extLst>
        </xdr:cNvPr>
        <xdr:cNvSpPr/>
      </xdr:nvSpPr>
      <xdr:spPr>
        <a:xfrm>
          <a:off x="14736536" y="5048250"/>
          <a:ext cx="3171265" cy="257735"/>
        </a:xfrm>
        <a:prstGeom prst="wedgeRoundRectCallout">
          <a:avLst>
            <a:gd name="adj1" fmla="val -39195"/>
            <a:gd name="adj2" fmla="val 123671"/>
            <a:gd name="adj3" fmla="val 16667"/>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自身が行う事業の流れを整理してみましょう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22412</xdr:colOff>
      <xdr:row>2</xdr:row>
      <xdr:rowOff>28014</xdr:rowOff>
    </xdr:from>
    <xdr:to>
      <xdr:col>13</xdr:col>
      <xdr:colOff>14566</xdr:colOff>
      <xdr:row>3</xdr:row>
      <xdr:rowOff>76118</xdr:rowOff>
    </xdr:to>
    <xdr:sp macro="" textlink="">
      <xdr:nvSpPr>
        <xdr:cNvPr id="8" name="矢印: 右 7">
          <a:extLst>
            <a:ext uri="{FF2B5EF4-FFF2-40B4-BE49-F238E27FC236}">
              <a16:creationId xmlns:a16="http://schemas.microsoft.com/office/drawing/2014/main" id="{DED9B0AA-5C41-4150-BA8E-7FB8587630F2}"/>
            </a:ext>
          </a:extLst>
        </xdr:cNvPr>
        <xdr:cNvSpPr/>
      </xdr:nvSpPr>
      <xdr:spPr>
        <a:xfrm>
          <a:off x="5692588" y="588308"/>
          <a:ext cx="429184" cy="47392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12</xdr:row>
      <xdr:rowOff>14288</xdr:rowOff>
    </xdr:from>
    <xdr:to>
      <xdr:col>10</xdr:col>
      <xdr:colOff>790575</xdr:colOff>
      <xdr:row>12</xdr:row>
      <xdr:rowOff>280988</xdr:rowOff>
    </xdr:to>
    <xdr:sp macro="" textlink="">
      <xdr:nvSpPr>
        <xdr:cNvPr id="28" name="右中かっこ 27">
          <a:extLst>
            <a:ext uri="{FF2B5EF4-FFF2-40B4-BE49-F238E27FC236}">
              <a16:creationId xmlns:a16="http://schemas.microsoft.com/office/drawing/2014/main" id="{E2299370-7465-D5FD-ACBB-09C0AF4225F3}"/>
            </a:ext>
          </a:extLst>
        </xdr:cNvPr>
        <xdr:cNvSpPr/>
      </xdr:nvSpPr>
      <xdr:spPr>
        <a:xfrm rot="5400000">
          <a:off x="2495550" y="1452563"/>
          <a:ext cx="266700" cy="51816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47625</xdr:colOff>
      <xdr:row>12</xdr:row>
      <xdr:rowOff>0</xdr:rowOff>
    </xdr:from>
    <xdr:to>
      <xdr:col>23</xdr:col>
      <xdr:colOff>762000</xdr:colOff>
      <xdr:row>12</xdr:row>
      <xdr:rowOff>266700</xdr:rowOff>
    </xdr:to>
    <xdr:sp macro="" textlink="">
      <xdr:nvSpPr>
        <xdr:cNvPr id="29" name="右中かっこ 28">
          <a:extLst>
            <a:ext uri="{FF2B5EF4-FFF2-40B4-BE49-F238E27FC236}">
              <a16:creationId xmlns:a16="http://schemas.microsoft.com/office/drawing/2014/main" id="{5E353841-A0CA-407F-AF67-1556D75A27E5}"/>
            </a:ext>
          </a:extLst>
        </xdr:cNvPr>
        <xdr:cNvSpPr/>
      </xdr:nvSpPr>
      <xdr:spPr>
        <a:xfrm rot="5400000">
          <a:off x="8191500" y="1438275"/>
          <a:ext cx="266700" cy="51816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12</xdr:row>
      <xdr:rowOff>0</xdr:rowOff>
    </xdr:from>
    <xdr:to>
      <xdr:col>36</xdr:col>
      <xdr:colOff>800100</xdr:colOff>
      <xdr:row>12</xdr:row>
      <xdr:rowOff>266700</xdr:rowOff>
    </xdr:to>
    <xdr:sp macro="" textlink="">
      <xdr:nvSpPr>
        <xdr:cNvPr id="30" name="右中かっこ 29">
          <a:extLst>
            <a:ext uri="{FF2B5EF4-FFF2-40B4-BE49-F238E27FC236}">
              <a16:creationId xmlns:a16="http://schemas.microsoft.com/office/drawing/2014/main" id="{C727E3B5-563F-415F-A980-9AC3D1C8C074}"/>
            </a:ext>
          </a:extLst>
        </xdr:cNvPr>
        <xdr:cNvSpPr/>
      </xdr:nvSpPr>
      <xdr:spPr>
        <a:xfrm rot="5400000">
          <a:off x="13925550" y="1438275"/>
          <a:ext cx="266700" cy="51816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56030</xdr:colOff>
      <xdr:row>2</xdr:row>
      <xdr:rowOff>22412</xdr:rowOff>
    </xdr:from>
    <xdr:to>
      <xdr:col>26</xdr:col>
      <xdr:colOff>14567</xdr:colOff>
      <xdr:row>3</xdr:row>
      <xdr:rowOff>70516</xdr:rowOff>
    </xdr:to>
    <xdr:sp macro="" textlink="">
      <xdr:nvSpPr>
        <xdr:cNvPr id="2" name="矢印: 右 1">
          <a:extLst>
            <a:ext uri="{FF2B5EF4-FFF2-40B4-BE49-F238E27FC236}">
              <a16:creationId xmlns:a16="http://schemas.microsoft.com/office/drawing/2014/main" id="{D6529ED7-FC69-41C6-9523-E82FEE0384FA}"/>
            </a:ext>
          </a:extLst>
        </xdr:cNvPr>
        <xdr:cNvSpPr/>
      </xdr:nvSpPr>
      <xdr:spPr>
        <a:xfrm>
          <a:off x="11956677" y="582706"/>
          <a:ext cx="429184" cy="473928"/>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78443</xdr:colOff>
      <xdr:row>13</xdr:row>
      <xdr:rowOff>56030</xdr:rowOff>
    </xdr:from>
    <xdr:to>
      <xdr:col>37</xdr:col>
      <xdr:colOff>56026</xdr:colOff>
      <xdr:row>13</xdr:row>
      <xdr:rowOff>717177</xdr:rowOff>
    </xdr:to>
    <xdr:grpSp>
      <xdr:nvGrpSpPr>
        <xdr:cNvPr id="32" name="グループ化 31">
          <a:extLst>
            <a:ext uri="{FF2B5EF4-FFF2-40B4-BE49-F238E27FC236}">
              <a16:creationId xmlns:a16="http://schemas.microsoft.com/office/drawing/2014/main" id="{823875B4-FE18-112D-7E11-1456C76D84EB}"/>
            </a:ext>
          </a:extLst>
        </xdr:cNvPr>
        <xdr:cNvGrpSpPr/>
      </xdr:nvGrpSpPr>
      <xdr:grpSpPr>
        <a:xfrm>
          <a:off x="78443" y="4423923"/>
          <a:ext cx="18047869" cy="661147"/>
          <a:chOff x="78443" y="4392706"/>
          <a:chExt cx="17974230" cy="661147"/>
        </a:xfrm>
      </xdr:grpSpPr>
      <xdr:grpSp>
        <xdr:nvGrpSpPr>
          <xdr:cNvPr id="12" name="グループ化 11">
            <a:extLst>
              <a:ext uri="{FF2B5EF4-FFF2-40B4-BE49-F238E27FC236}">
                <a16:creationId xmlns:a16="http://schemas.microsoft.com/office/drawing/2014/main" id="{BC5E8C9D-A47A-1858-41AF-8608D1111E4A}"/>
              </a:ext>
            </a:extLst>
          </xdr:cNvPr>
          <xdr:cNvGrpSpPr/>
        </xdr:nvGrpSpPr>
        <xdr:grpSpPr>
          <a:xfrm>
            <a:off x="78443" y="4392706"/>
            <a:ext cx="6152027" cy="627528"/>
            <a:chOff x="78443" y="4392706"/>
            <a:chExt cx="6152027" cy="627528"/>
          </a:xfrm>
        </xdr:grpSpPr>
        <xdr:sp macro="" textlink="">
          <xdr:nvSpPr>
            <xdr:cNvPr id="5" name="テキスト ボックス 4">
              <a:extLst>
                <a:ext uri="{FF2B5EF4-FFF2-40B4-BE49-F238E27FC236}">
                  <a16:creationId xmlns:a16="http://schemas.microsoft.com/office/drawing/2014/main" id="{8767F548-FBBB-4AC5-89D4-48BA8C84568D}"/>
                </a:ext>
              </a:extLst>
            </xdr:cNvPr>
            <xdr:cNvSpPr txBox="1"/>
          </xdr:nvSpPr>
          <xdr:spPr>
            <a:xfrm>
              <a:off x="4572000"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7" name="テキスト ボックス 6">
              <a:extLst>
                <a:ext uri="{FF2B5EF4-FFF2-40B4-BE49-F238E27FC236}">
                  <a16:creationId xmlns:a16="http://schemas.microsoft.com/office/drawing/2014/main" id="{5E844E44-2D64-43EE-8E45-6DAACA58BA37}"/>
                </a:ext>
              </a:extLst>
            </xdr:cNvPr>
            <xdr:cNvSpPr txBox="1"/>
          </xdr:nvSpPr>
          <xdr:spPr>
            <a:xfrm>
              <a:off x="5535706" y="4415116"/>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0" name="矢印: 右 9">
              <a:extLst>
                <a:ext uri="{FF2B5EF4-FFF2-40B4-BE49-F238E27FC236}">
                  <a16:creationId xmlns:a16="http://schemas.microsoft.com/office/drawing/2014/main" id="{C3028675-0B87-4CE1-A584-9E0D4D382BCF}"/>
                </a:ext>
              </a:extLst>
            </xdr:cNvPr>
            <xdr:cNvSpPr/>
          </xdr:nvSpPr>
          <xdr:spPr>
            <a:xfrm>
              <a:off x="661148" y="4628028"/>
              <a:ext cx="3966882" cy="190502"/>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6B374A31-57DF-4A9C-A529-D1F4EE3D5330}"/>
                </a:ext>
              </a:extLst>
            </xdr:cNvPr>
            <xdr:cNvSpPr txBox="1"/>
          </xdr:nvSpPr>
          <xdr:spPr>
            <a:xfrm>
              <a:off x="2532530" y="4437529"/>
              <a:ext cx="605117"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3" name="テキスト ボックス 2">
              <a:extLst>
                <a:ext uri="{FF2B5EF4-FFF2-40B4-BE49-F238E27FC236}">
                  <a16:creationId xmlns:a16="http://schemas.microsoft.com/office/drawing/2014/main" id="{DF185D32-612C-C6C0-74B0-381003D6E7A6}"/>
                </a:ext>
              </a:extLst>
            </xdr:cNvPr>
            <xdr:cNvSpPr txBox="1"/>
          </xdr:nvSpPr>
          <xdr:spPr>
            <a:xfrm>
              <a:off x="78443" y="4437531"/>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1" name="矢印: 右 10">
              <a:extLst>
                <a:ext uri="{FF2B5EF4-FFF2-40B4-BE49-F238E27FC236}">
                  <a16:creationId xmlns:a16="http://schemas.microsoft.com/office/drawing/2014/main" id="{7374DF06-3D7F-42F7-B3E4-6605944A359E}"/>
                </a:ext>
              </a:extLst>
            </xdr:cNvPr>
            <xdr:cNvSpPr/>
          </xdr:nvSpPr>
          <xdr:spPr>
            <a:xfrm>
              <a:off x="5233147"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3" name="グループ化 12">
            <a:extLst>
              <a:ext uri="{FF2B5EF4-FFF2-40B4-BE49-F238E27FC236}">
                <a16:creationId xmlns:a16="http://schemas.microsoft.com/office/drawing/2014/main" id="{EA539745-69D0-41F8-902B-E703809D1D1C}"/>
              </a:ext>
            </a:extLst>
          </xdr:cNvPr>
          <xdr:cNvGrpSpPr/>
        </xdr:nvGrpSpPr>
        <xdr:grpSpPr>
          <a:xfrm>
            <a:off x="6308912" y="4415118"/>
            <a:ext cx="6152027" cy="627528"/>
            <a:chOff x="78443" y="4392706"/>
            <a:chExt cx="6152027" cy="627528"/>
          </a:xfrm>
        </xdr:grpSpPr>
        <xdr:sp macro="" textlink="">
          <xdr:nvSpPr>
            <xdr:cNvPr id="14" name="テキスト ボックス 13">
              <a:extLst>
                <a:ext uri="{FF2B5EF4-FFF2-40B4-BE49-F238E27FC236}">
                  <a16:creationId xmlns:a16="http://schemas.microsoft.com/office/drawing/2014/main" id="{F32A588B-B5BA-6226-4204-C618A3F34C81}"/>
                </a:ext>
              </a:extLst>
            </xdr:cNvPr>
            <xdr:cNvSpPr txBox="1"/>
          </xdr:nvSpPr>
          <xdr:spPr>
            <a:xfrm>
              <a:off x="4572000"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5" name="テキスト ボックス 14">
              <a:extLst>
                <a:ext uri="{FF2B5EF4-FFF2-40B4-BE49-F238E27FC236}">
                  <a16:creationId xmlns:a16="http://schemas.microsoft.com/office/drawing/2014/main" id="{90140A65-1B48-53B7-2D13-CEBA3FDFA2D6}"/>
                </a:ext>
              </a:extLst>
            </xdr:cNvPr>
            <xdr:cNvSpPr txBox="1"/>
          </xdr:nvSpPr>
          <xdr:spPr>
            <a:xfrm>
              <a:off x="5535706" y="4415116"/>
              <a:ext cx="694764"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Ａ</a:t>
              </a:r>
              <a:r>
                <a:rPr kumimoji="1" lang="en-US" altLang="ja-JP" sz="1000">
                  <a:latin typeface="FG平成角ｺﾞｼｯｸ体W7" panose="020B0809000000000000" pitchFamily="49" charset="-128"/>
                  <a:ea typeface="FG平成角ｺﾞｼｯｸ体W7" panose="020B0809000000000000" pitchFamily="49" charset="-128"/>
                </a:rPr>
                <a:t>ction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改善</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6" name="矢印: 右 15">
              <a:extLst>
                <a:ext uri="{FF2B5EF4-FFF2-40B4-BE49-F238E27FC236}">
                  <a16:creationId xmlns:a16="http://schemas.microsoft.com/office/drawing/2014/main" id="{C0AC526C-1424-05A6-57E8-6CB0F46B9A03}"/>
                </a:ext>
              </a:extLst>
            </xdr:cNvPr>
            <xdr:cNvSpPr/>
          </xdr:nvSpPr>
          <xdr:spPr>
            <a:xfrm>
              <a:off x="661148" y="4628028"/>
              <a:ext cx="3966882" cy="190502"/>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FCAF680-5CC5-F82D-FC03-874BE290764A}"/>
                </a:ext>
              </a:extLst>
            </xdr:cNvPr>
            <xdr:cNvSpPr txBox="1"/>
          </xdr:nvSpPr>
          <xdr:spPr>
            <a:xfrm>
              <a:off x="2476501" y="4437529"/>
              <a:ext cx="605117"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8" name="テキスト ボックス 17">
              <a:extLst>
                <a:ext uri="{FF2B5EF4-FFF2-40B4-BE49-F238E27FC236}">
                  <a16:creationId xmlns:a16="http://schemas.microsoft.com/office/drawing/2014/main" id="{316532F4-F0BD-C41F-44A1-91D933D40042}"/>
                </a:ext>
              </a:extLst>
            </xdr:cNvPr>
            <xdr:cNvSpPr txBox="1"/>
          </xdr:nvSpPr>
          <xdr:spPr>
            <a:xfrm>
              <a:off x="78443" y="4437531"/>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19" name="矢印: 右 18">
              <a:extLst>
                <a:ext uri="{FF2B5EF4-FFF2-40B4-BE49-F238E27FC236}">
                  <a16:creationId xmlns:a16="http://schemas.microsoft.com/office/drawing/2014/main" id="{853C4992-E4C1-5627-8C0C-B2F4E191BDA7}"/>
                </a:ext>
              </a:extLst>
            </xdr:cNvPr>
            <xdr:cNvSpPr/>
          </xdr:nvSpPr>
          <xdr:spPr>
            <a:xfrm>
              <a:off x="5233147"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0" name="グループ化 19">
            <a:extLst>
              <a:ext uri="{FF2B5EF4-FFF2-40B4-BE49-F238E27FC236}">
                <a16:creationId xmlns:a16="http://schemas.microsoft.com/office/drawing/2014/main" id="{DE5BF8A6-3574-4784-A7FF-1DBC1FE6B17B}"/>
              </a:ext>
            </a:extLst>
          </xdr:cNvPr>
          <xdr:cNvGrpSpPr/>
        </xdr:nvGrpSpPr>
        <xdr:grpSpPr>
          <a:xfrm>
            <a:off x="12528176" y="4437529"/>
            <a:ext cx="5524497" cy="616324"/>
            <a:chOff x="78443" y="4392706"/>
            <a:chExt cx="5524497" cy="616324"/>
          </a:xfrm>
        </xdr:grpSpPr>
        <xdr:sp macro="" textlink="">
          <xdr:nvSpPr>
            <xdr:cNvPr id="21" name="テキスト ボックス 20">
              <a:extLst>
                <a:ext uri="{FF2B5EF4-FFF2-40B4-BE49-F238E27FC236}">
                  <a16:creationId xmlns:a16="http://schemas.microsoft.com/office/drawing/2014/main" id="{266641E9-5CD8-383C-8B2E-779C5C2F7AE1}"/>
                </a:ext>
              </a:extLst>
            </xdr:cNvPr>
            <xdr:cNvSpPr txBox="1"/>
          </xdr:nvSpPr>
          <xdr:spPr>
            <a:xfrm>
              <a:off x="4572000" y="4392706"/>
              <a:ext cx="840441" cy="605118"/>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Ｃ</a:t>
              </a:r>
              <a:r>
                <a:rPr kumimoji="1" lang="en-US" altLang="ja-JP" sz="1000">
                  <a:latin typeface="FG平成角ｺﾞｼｯｸ体W7" panose="020B0809000000000000" pitchFamily="49" charset="-128"/>
                  <a:ea typeface="FG平成角ｺﾞｼｯｸ体W7" panose="020B0809000000000000" pitchFamily="49" charset="-128"/>
                </a:rPr>
                <a:t>heck</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評価</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3" name="矢印: 右 22">
              <a:extLst>
                <a:ext uri="{FF2B5EF4-FFF2-40B4-BE49-F238E27FC236}">
                  <a16:creationId xmlns:a16="http://schemas.microsoft.com/office/drawing/2014/main" id="{1BCC121E-31F1-D806-AB0A-31D7D0CA881B}"/>
                </a:ext>
              </a:extLst>
            </xdr:cNvPr>
            <xdr:cNvSpPr/>
          </xdr:nvSpPr>
          <xdr:spPr>
            <a:xfrm>
              <a:off x="661148" y="4628028"/>
              <a:ext cx="3966882" cy="190502"/>
            </a:xfrm>
            <a:prstGeom prst="rightArrow">
              <a:avLst>
                <a:gd name="adj1" fmla="val 31819"/>
                <a:gd name="adj2" fmla="val 103571"/>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7EC05E34-5009-555F-B584-381B460808A9}"/>
                </a:ext>
              </a:extLst>
            </xdr:cNvPr>
            <xdr:cNvSpPr txBox="1"/>
          </xdr:nvSpPr>
          <xdr:spPr>
            <a:xfrm>
              <a:off x="2532530" y="4437529"/>
              <a:ext cx="605117" cy="571501"/>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Ｄ</a:t>
              </a:r>
              <a:r>
                <a:rPr kumimoji="1" lang="en-US" altLang="ja-JP" sz="1000">
                  <a:latin typeface="FG平成角ｺﾞｼｯｸ体W7" panose="020B0809000000000000" pitchFamily="49" charset="-128"/>
                  <a:ea typeface="FG平成角ｺﾞｼｯｸ体W7" panose="020B0809000000000000" pitchFamily="49" charset="-128"/>
                </a:rPr>
                <a:t>o</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実行</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5" name="テキスト ボックス 24">
              <a:extLst>
                <a:ext uri="{FF2B5EF4-FFF2-40B4-BE49-F238E27FC236}">
                  <a16:creationId xmlns:a16="http://schemas.microsoft.com/office/drawing/2014/main" id="{27817C89-AD09-C3E1-1531-E186D131F806}"/>
                </a:ext>
              </a:extLst>
            </xdr:cNvPr>
            <xdr:cNvSpPr txBox="1"/>
          </xdr:nvSpPr>
          <xdr:spPr>
            <a:xfrm>
              <a:off x="78443" y="4437531"/>
              <a:ext cx="661145" cy="571498"/>
            </a:xfrm>
            <a:prstGeom prst="rect">
              <a:avLst/>
            </a:prstGeom>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FG平成角ｺﾞｼｯｸ体W7" panose="020B0809000000000000" pitchFamily="49" charset="-128"/>
                  <a:ea typeface="FG平成角ｺﾞｼｯｸ体W7" panose="020B0809000000000000" pitchFamily="49" charset="-128"/>
                </a:rPr>
                <a:t>Ｐ</a:t>
              </a:r>
              <a:r>
                <a:rPr kumimoji="1" lang="en-US" altLang="ja-JP" sz="1000" b="0">
                  <a:latin typeface="FG平成角ｺﾞｼｯｸ体W7" panose="020B0809000000000000" pitchFamily="49" charset="-128"/>
                  <a:ea typeface="FG平成角ｺﾞｼｯｸ体W7" panose="020B0809000000000000" pitchFamily="49" charset="-128"/>
                </a:rPr>
                <a:t>lan</a:t>
              </a:r>
            </a:p>
            <a:p>
              <a:pPr algn="ctr"/>
              <a:r>
                <a:rPr kumimoji="1" lang="en-US" altLang="ja-JP" sz="1000">
                  <a:latin typeface="FG平成角ｺﾞｼｯｸ体W7" panose="020B0809000000000000" pitchFamily="49" charset="-128"/>
                  <a:ea typeface="FG平成角ｺﾞｼｯｸ体W7" panose="020B0809000000000000" pitchFamily="49" charset="-128"/>
                </a:rPr>
                <a:t>(</a:t>
              </a:r>
              <a:r>
                <a:rPr kumimoji="1" lang="ja-JP" altLang="en-US" sz="1000">
                  <a:latin typeface="FG平成角ｺﾞｼｯｸ体W7" panose="020B0809000000000000" pitchFamily="49" charset="-128"/>
                  <a:ea typeface="FG平成角ｺﾞｼｯｸ体W7" panose="020B0809000000000000" pitchFamily="49" charset="-128"/>
                </a:rPr>
                <a:t>計画</a:t>
              </a:r>
              <a:r>
                <a:rPr kumimoji="1" lang="en-US" altLang="ja-JP" sz="1000">
                  <a:latin typeface="FG平成角ｺﾞｼｯｸ体W7" panose="020B0809000000000000" pitchFamily="49" charset="-128"/>
                  <a:ea typeface="FG平成角ｺﾞｼｯｸ体W7" panose="020B0809000000000000" pitchFamily="49" charset="-128"/>
                </a:rPr>
                <a:t>)</a:t>
              </a:r>
              <a:endParaRPr kumimoji="1" lang="ja-JP" altLang="en-US" sz="1000">
                <a:latin typeface="FG平成角ｺﾞｼｯｸ体W7" panose="020B0809000000000000" pitchFamily="49" charset="-128"/>
                <a:ea typeface="FG平成角ｺﾞｼｯｸ体W7" panose="020B0809000000000000" pitchFamily="49" charset="-128"/>
              </a:endParaRPr>
            </a:p>
          </xdr:txBody>
        </xdr:sp>
        <xdr:sp macro="" textlink="">
          <xdr:nvSpPr>
            <xdr:cNvPr id="26" name="矢印: 右 25">
              <a:extLst>
                <a:ext uri="{FF2B5EF4-FFF2-40B4-BE49-F238E27FC236}">
                  <a16:creationId xmlns:a16="http://schemas.microsoft.com/office/drawing/2014/main" id="{BE3E3426-932A-42B7-A79D-34F4B90783CB}"/>
                </a:ext>
              </a:extLst>
            </xdr:cNvPr>
            <xdr:cNvSpPr/>
          </xdr:nvSpPr>
          <xdr:spPr>
            <a:xfrm>
              <a:off x="5233147" y="4628027"/>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矢印: 右 26">
            <a:extLst>
              <a:ext uri="{FF2B5EF4-FFF2-40B4-BE49-F238E27FC236}">
                <a16:creationId xmlns:a16="http://schemas.microsoft.com/office/drawing/2014/main" id="{F6A07538-D557-4178-B093-151B58B0D782}"/>
              </a:ext>
            </a:extLst>
          </xdr:cNvPr>
          <xdr:cNvSpPr/>
        </xdr:nvSpPr>
        <xdr:spPr>
          <a:xfrm>
            <a:off x="6107206" y="4650441"/>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矢印: 右 30">
            <a:extLst>
              <a:ext uri="{FF2B5EF4-FFF2-40B4-BE49-F238E27FC236}">
                <a16:creationId xmlns:a16="http://schemas.microsoft.com/office/drawing/2014/main" id="{6B6E0B28-6A34-4A1A-A260-6A0D0764744C}"/>
              </a:ext>
            </a:extLst>
          </xdr:cNvPr>
          <xdr:cNvSpPr/>
        </xdr:nvSpPr>
        <xdr:spPr>
          <a:xfrm>
            <a:off x="12326471" y="4672853"/>
            <a:ext cx="369793" cy="212913"/>
          </a:xfrm>
          <a:prstGeom prst="rightArrow">
            <a:avLst>
              <a:gd name="adj1" fmla="val 31819"/>
              <a:gd name="adj2" fmla="val 87355"/>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85724</xdr:colOff>
      <xdr:row>35</xdr:row>
      <xdr:rowOff>147636</xdr:rowOff>
    </xdr:from>
    <xdr:to>
      <xdr:col>5</xdr:col>
      <xdr:colOff>714375</xdr:colOff>
      <xdr:row>49</xdr:row>
      <xdr:rowOff>123825</xdr:rowOff>
    </xdr:to>
    <xdr:graphicFrame macro="">
      <xdr:nvGraphicFramePr>
        <xdr:cNvPr id="2" name="グラフ 1">
          <a:extLst>
            <a:ext uri="{FF2B5EF4-FFF2-40B4-BE49-F238E27FC236}">
              <a16:creationId xmlns:a16="http://schemas.microsoft.com/office/drawing/2014/main" id="{F68EC26E-35D3-4995-A1C3-7761A9AAFB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35</xdr:row>
      <xdr:rowOff>138111</xdr:rowOff>
    </xdr:from>
    <xdr:to>
      <xdr:col>11</xdr:col>
      <xdr:colOff>771525</xdr:colOff>
      <xdr:row>49</xdr:row>
      <xdr:rowOff>123825</xdr:rowOff>
    </xdr:to>
    <xdr:graphicFrame macro="">
      <xdr:nvGraphicFramePr>
        <xdr:cNvPr id="3" name="グラフ 2">
          <a:extLst>
            <a:ext uri="{FF2B5EF4-FFF2-40B4-BE49-F238E27FC236}">
              <a16:creationId xmlns:a16="http://schemas.microsoft.com/office/drawing/2014/main" id="{28C52170-3EF8-4E2B-A425-7635BC537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57149</xdr:colOff>
      <xdr:row>35</xdr:row>
      <xdr:rowOff>157162</xdr:rowOff>
    </xdr:from>
    <xdr:to>
      <xdr:col>17</xdr:col>
      <xdr:colOff>800099</xdr:colOff>
      <xdr:row>49</xdr:row>
      <xdr:rowOff>133350</xdr:rowOff>
    </xdr:to>
    <xdr:graphicFrame macro="">
      <xdr:nvGraphicFramePr>
        <xdr:cNvPr id="4" name="グラフ 3">
          <a:extLst>
            <a:ext uri="{FF2B5EF4-FFF2-40B4-BE49-F238E27FC236}">
              <a16:creationId xmlns:a16="http://schemas.microsoft.com/office/drawing/2014/main" id="{AB842614-4691-42DB-86EE-856316ADC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152401</xdr:colOff>
      <xdr:row>0</xdr:row>
      <xdr:rowOff>228600</xdr:rowOff>
    </xdr:from>
    <xdr:to>
      <xdr:col>6</xdr:col>
      <xdr:colOff>733425</xdr:colOff>
      <xdr:row>2</xdr:row>
      <xdr:rowOff>28575</xdr:rowOff>
    </xdr:to>
    <xdr:sp macro="" textlink="">
      <xdr:nvSpPr>
        <xdr:cNvPr id="5" name="矢印: 右 4">
          <a:extLst>
            <a:ext uri="{FF2B5EF4-FFF2-40B4-BE49-F238E27FC236}">
              <a16:creationId xmlns:a16="http://schemas.microsoft.com/office/drawing/2014/main" id="{CDDCC09E-C40D-471E-998B-5653196A3308}"/>
            </a:ext>
          </a:extLst>
        </xdr:cNvPr>
        <xdr:cNvSpPr/>
      </xdr:nvSpPr>
      <xdr:spPr>
        <a:xfrm>
          <a:off x="4438651" y="228600"/>
          <a:ext cx="581024" cy="37147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7</xdr:row>
      <xdr:rowOff>0</xdr:rowOff>
    </xdr:from>
    <xdr:to>
      <xdr:col>4</xdr:col>
      <xdr:colOff>190500</xdr:colOff>
      <xdr:row>14</xdr:row>
      <xdr:rowOff>228600</xdr:rowOff>
    </xdr:to>
    <xdr:sp macro="" textlink="">
      <xdr:nvSpPr>
        <xdr:cNvPr id="9" name="右中かっこ 8">
          <a:extLst>
            <a:ext uri="{FF2B5EF4-FFF2-40B4-BE49-F238E27FC236}">
              <a16:creationId xmlns:a16="http://schemas.microsoft.com/office/drawing/2014/main" id="{B580EF92-FB14-DCAD-5038-3EDACEF86FC1}"/>
            </a:ext>
          </a:extLst>
        </xdr:cNvPr>
        <xdr:cNvSpPr/>
      </xdr:nvSpPr>
      <xdr:spPr>
        <a:xfrm>
          <a:off x="2400301" y="3457575"/>
          <a:ext cx="190499"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7</xdr:row>
      <xdr:rowOff>0</xdr:rowOff>
    </xdr:from>
    <xdr:to>
      <xdr:col>10</xdr:col>
      <xdr:colOff>219075</xdr:colOff>
      <xdr:row>14</xdr:row>
      <xdr:rowOff>228600</xdr:rowOff>
    </xdr:to>
    <xdr:sp macro="" textlink="">
      <xdr:nvSpPr>
        <xdr:cNvPr id="10" name="右中かっこ 9">
          <a:extLst>
            <a:ext uri="{FF2B5EF4-FFF2-40B4-BE49-F238E27FC236}">
              <a16:creationId xmlns:a16="http://schemas.microsoft.com/office/drawing/2014/main" id="{66794F62-45D3-450E-BE3D-7F78E57CC5A2}"/>
            </a:ext>
          </a:extLst>
        </xdr:cNvPr>
        <xdr:cNvSpPr/>
      </xdr:nvSpPr>
      <xdr:spPr>
        <a:xfrm>
          <a:off x="7038975" y="3457575"/>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7</xdr:row>
      <xdr:rowOff>9525</xdr:rowOff>
    </xdr:from>
    <xdr:to>
      <xdr:col>16</xdr:col>
      <xdr:colOff>219075</xdr:colOff>
      <xdr:row>15</xdr:row>
      <xdr:rowOff>0</xdr:rowOff>
    </xdr:to>
    <xdr:sp macro="" textlink="">
      <xdr:nvSpPr>
        <xdr:cNvPr id="12" name="右中かっこ 11">
          <a:extLst>
            <a:ext uri="{FF2B5EF4-FFF2-40B4-BE49-F238E27FC236}">
              <a16:creationId xmlns:a16="http://schemas.microsoft.com/office/drawing/2014/main" id="{996854ED-0961-476A-BE66-9B887BB03D78}"/>
            </a:ext>
          </a:extLst>
        </xdr:cNvPr>
        <xdr:cNvSpPr/>
      </xdr:nvSpPr>
      <xdr:spPr>
        <a:xfrm>
          <a:off x="11772900" y="3467100"/>
          <a:ext cx="200025" cy="1895475"/>
        </a:xfrm>
        <a:prstGeom prst="rightBrace">
          <a:avLst>
            <a:gd name="adj1" fmla="val 8333"/>
            <a:gd name="adj2" fmla="val 4447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0</xdr:row>
      <xdr:rowOff>238125</xdr:rowOff>
    </xdr:from>
    <xdr:to>
      <xdr:col>12</xdr:col>
      <xdr:colOff>733424</xdr:colOff>
      <xdr:row>2</xdr:row>
      <xdr:rowOff>38100</xdr:rowOff>
    </xdr:to>
    <xdr:sp macro="" textlink="">
      <xdr:nvSpPr>
        <xdr:cNvPr id="13" name="矢印: 右 12">
          <a:extLst>
            <a:ext uri="{FF2B5EF4-FFF2-40B4-BE49-F238E27FC236}">
              <a16:creationId xmlns:a16="http://schemas.microsoft.com/office/drawing/2014/main" id="{38BCD894-B616-4649-BD41-C8BFAB274F5A}"/>
            </a:ext>
          </a:extLst>
        </xdr:cNvPr>
        <xdr:cNvSpPr/>
      </xdr:nvSpPr>
      <xdr:spPr>
        <a:xfrm>
          <a:off x="9448800" y="238125"/>
          <a:ext cx="581024" cy="37147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76</xdr:row>
      <xdr:rowOff>19050</xdr:rowOff>
    </xdr:from>
    <xdr:to>
      <xdr:col>5</xdr:col>
      <xdr:colOff>781050</xdr:colOff>
      <xdr:row>89</xdr:row>
      <xdr:rowOff>123825</xdr:rowOff>
    </xdr:to>
    <xdr:graphicFrame macro="">
      <xdr:nvGraphicFramePr>
        <xdr:cNvPr id="14" name="グラフ 13">
          <a:extLst>
            <a:ext uri="{FF2B5EF4-FFF2-40B4-BE49-F238E27FC236}">
              <a16:creationId xmlns:a16="http://schemas.microsoft.com/office/drawing/2014/main" id="{AA0D3948-5978-4CF9-AC2C-C7EB3E035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47625</xdr:colOff>
      <xdr:row>76</xdr:row>
      <xdr:rowOff>9525</xdr:rowOff>
    </xdr:from>
    <xdr:to>
      <xdr:col>17</xdr:col>
      <xdr:colOff>828675</xdr:colOff>
      <xdr:row>89</xdr:row>
      <xdr:rowOff>114300</xdr:rowOff>
    </xdr:to>
    <xdr:graphicFrame macro="">
      <xdr:nvGraphicFramePr>
        <xdr:cNvPr id="28" name="グラフ 27">
          <a:extLst>
            <a:ext uri="{FF2B5EF4-FFF2-40B4-BE49-F238E27FC236}">
              <a16:creationId xmlns:a16="http://schemas.microsoft.com/office/drawing/2014/main" id="{7A8C49B1-0D85-4CB5-AC82-FC8741F68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47625</xdr:colOff>
      <xdr:row>76</xdr:row>
      <xdr:rowOff>9525</xdr:rowOff>
    </xdr:from>
    <xdr:to>
      <xdr:col>11</xdr:col>
      <xdr:colOff>800100</xdr:colOff>
      <xdr:row>89</xdr:row>
      <xdr:rowOff>114300</xdr:rowOff>
    </xdr:to>
    <xdr:graphicFrame macro="">
      <xdr:nvGraphicFramePr>
        <xdr:cNvPr id="33" name="グラフ 32">
          <a:extLst>
            <a:ext uri="{FF2B5EF4-FFF2-40B4-BE49-F238E27FC236}">
              <a16:creationId xmlns:a16="http://schemas.microsoft.com/office/drawing/2014/main" id="{BA63E281-78E1-49D0-BAF2-5F6157F93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152401</xdr:colOff>
      <xdr:row>51</xdr:row>
      <xdr:rowOff>9525</xdr:rowOff>
    </xdr:from>
    <xdr:to>
      <xdr:col>6</xdr:col>
      <xdr:colOff>733425</xdr:colOff>
      <xdr:row>52</xdr:row>
      <xdr:rowOff>28575</xdr:rowOff>
    </xdr:to>
    <xdr:sp macro="" textlink="">
      <xdr:nvSpPr>
        <xdr:cNvPr id="11" name="矢印: 右 10">
          <a:extLst>
            <a:ext uri="{FF2B5EF4-FFF2-40B4-BE49-F238E27FC236}">
              <a16:creationId xmlns:a16="http://schemas.microsoft.com/office/drawing/2014/main" id="{BA8D5C15-A086-4BEA-834A-1719D23D2553}"/>
            </a:ext>
          </a:extLst>
        </xdr:cNvPr>
        <xdr:cNvSpPr/>
      </xdr:nvSpPr>
      <xdr:spPr>
        <a:xfrm>
          <a:off x="4438651" y="1262062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51</xdr:row>
      <xdr:rowOff>9525</xdr:rowOff>
    </xdr:from>
    <xdr:to>
      <xdr:col>12</xdr:col>
      <xdr:colOff>733424</xdr:colOff>
      <xdr:row>52</xdr:row>
      <xdr:rowOff>38100</xdr:rowOff>
    </xdr:to>
    <xdr:sp macro="" textlink="">
      <xdr:nvSpPr>
        <xdr:cNvPr id="15" name="矢印: 右 14">
          <a:extLst>
            <a:ext uri="{FF2B5EF4-FFF2-40B4-BE49-F238E27FC236}">
              <a16:creationId xmlns:a16="http://schemas.microsoft.com/office/drawing/2014/main" id="{3036F12C-FFE2-4262-B5E0-A519839323CE}"/>
            </a:ext>
          </a:extLst>
        </xdr:cNvPr>
        <xdr:cNvSpPr/>
      </xdr:nvSpPr>
      <xdr:spPr>
        <a:xfrm>
          <a:off x="9448800" y="12620625"/>
          <a:ext cx="581024" cy="352425"/>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152401</xdr:colOff>
      <xdr:row>59</xdr:row>
      <xdr:rowOff>9525</xdr:rowOff>
    </xdr:from>
    <xdr:to>
      <xdr:col>6</xdr:col>
      <xdr:colOff>733425</xdr:colOff>
      <xdr:row>60</xdr:row>
      <xdr:rowOff>28575</xdr:rowOff>
    </xdr:to>
    <xdr:sp macro="" textlink="">
      <xdr:nvSpPr>
        <xdr:cNvPr id="16" name="矢印: 右 15">
          <a:extLst>
            <a:ext uri="{FF2B5EF4-FFF2-40B4-BE49-F238E27FC236}">
              <a16:creationId xmlns:a16="http://schemas.microsoft.com/office/drawing/2014/main" id="{C6D4705E-D2AA-47A4-991F-420D9F61C469}"/>
            </a:ext>
          </a:extLst>
        </xdr:cNvPr>
        <xdr:cNvSpPr/>
      </xdr:nvSpPr>
      <xdr:spPr>
        <a:xfrm>
          <a:off x="4438651" y="17840325"/>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59</xdr:row>
      <xdr:rowOff>19050</xdr:rowOff>
    </xdr:from>
    <xdr:to>
      <xdr:col>12</xdr:col>
      <xdr:colOff>733424</xdr:colOff>
      <xdr:row>60</xdr:row>
      <xdr:rowOff>38100</xdr:rowOff>
    </xdr:to>
    <xdr:sp macro="" textlink="">
      <xdr:nvSpPr>
        <xdr:cNvPr id="17" name="矢印: 右 16">
          <a:extLst>
            <a:ext uri="{FF2B5EF4-FFF2-40B4-BE49-F238E27FC236}">
              <a16:creationId xmlns:a16="http://schemas.microsoft.com/office/drawing/2014/main" id="{61CBFAC3-BE0E-4246-977D-6AC54670A37F}"/>
            </a:ext>
          </a:extLst>
        </xdr:cNvPr>
        <xdr:cNvSpPr/>
      </xdr:nvSpPr>
      <xdr:spPr>
        <a:xfrm>
          <a:off x="9448800" y="17849850"/>
          <a:ext cx="581024" cy="342900"/>
        </a:xfrm>
        <a:prstGeom prst="rightArrow">
          <a:avLst/>
        </a:pr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290232</xdr:colOff>
      <xdr:row>8</xdr:row>
      <xdr:rowOff>26894</xdr:rowOff>
    </xdr:from>
    <xdr:to>
      <xdr:col>5</xdr:col>
      <xdr:colOff>661707</xdr:colOff>
      <xdr:row>9</xdr:row>
      <xdr:rowOff>71717</xdr:rowOff>
    </xdr:to>
    <xdr:sp macro="" textlink="">
      <xdr:nvSpPr>
        <xdr:cNvPr id="18" name="吹き出し: 線 17">
          <a:extLst>
            <a:ext uri="{FF2B5EF4-FFF2-40B4-BE49-F238E27FC236}">
              <a16:creationId xmlns:a16="http://schemas.microsoft.com/office/drawing/2014/main" id="{F1A75454-608A-C1F6-1070-A9AEEDEE41D6}"/>
            </a:ext>
          </a:extLst>
        </xdr:cNvPr>
        <xdr:cNvSpPr/>
      </xdr:nvSpPr>
      <xdr:spPr>
        <a:xfrm>
          <a:off x="3058085" y="1987923"/>
          <a:ext cx="1032622" cy="280147"/>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2</xdr:col>
      <xdr:colOff>742950</xdr:colOff>
      <xdr:row>27</xdr:row>
      <xdr:rowOff>76200</xdr:rowOff>
    </xdr:from>
    <xdr:to>
      <xdr:col>3</xdr:col>
      <xdr:colOff>619125</xdr:colOff>
      <xdr:row>28</xdr:row>
      <xdr:rowOff>190500</xdr:rowOff>
    </xdr:to>
    <xdr:sp macro="" textlink="">
      <xdr:nvSpPr>
        <xdr:cNvPr id="25" name="矢印: 下 24">
          <a:extLst>
            <a:ext uri="{FF2B5EF4-FFF2-40B4-BE49-F238E27FC236}">
              <a16:creationId xmlns:a16="http://schemas.microsoft.com/office/drawing/2014/main" id="{7B097A4F-DC40-46C9-DCF0-26D8FFE9DDB6}"/>
            </a:ext>
          </a:extLst>
        </xdr:cNvPr>
        <xdr:cNvSpPr/>
      </xdr:nvSpPr>
      <xdr:spPr>
        <a:xfrm>
          <a:off x="1743075" y="6334125"/>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27</xdr:row>
      <xdr:rowOff>66675</xdr:rowOff>
    </xdr:from>
    <xdr:to>
      <xdr:col>9</xdr:col>
      <xdr:colOff>800100</xdr:colOff>
      <xdr:row>28</xdr:row>
      <xdr:rowOff>180975</xdr:rowOff>
    </xdr:to>
    <xdr:sp macro="" textlink="">
      <xdr:nvSpPr>
        <xdr:cNvPr id="26" name="矢印: 下 25">
          <a:extLst>
            <a:ext uri="{FF2B5EF4-FFF2-40B4-BE49-F238E27FC236}">
              <a16:creationId xmlns:a16="http://schemas.microsoft.com/office/drawing/2014/main" id="{F018D5A9-E8C1-4B26-B524-3C7D5F0DB7AA}"/>
            </a:ext>
          </a:extLst>
        </xdr:cNvPr>
        <xdr:cNvSpPr/>
      </xdr:nvSpPr>
      <xdr:spPr>
        <a:xfrm>
          <a:off x="6858000" y="632460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27</xdr:row>
      <xdr:rowOff>85725</xdr:rowOff>
    </xdr:from>
    <xdr:to>
      <xdr:col>15</xdr:col>
      <xdr:colOff>752475</xdr:colOff>
      <xdr:row>28</xdr:row>
      <xdr:rowOff>200025</xdr:rowOff>
    </xdr:to>
    <xdr:sp macro="" textlink="">
      <xdr:nvSpPr>
        <xdr:cNvPr id="27" name="矢印: 下 26">
          <a:extLst>
            <a:ext uri="{FF2B5EF4-FFF2-40B4-BE49-F238E27FC236}">
              <a16:creationId xmlns:a16="http://schemas.microsoft.com/office/drawing/2014/main" id="{E42523BC-144C-4560-9E2C-F5C064AE2DAB}"/>
            </a:ext>
          </a:extLst>
        </xdr:cNvPr>
        <xdr:cNvSpPr/>
      </xdr:nvSpPr>
      <xdr:spPr>
        <a:xfrm>
          <a:off x="11801475" y="6343650"/>
          <a:ext cx="685800" cy="352425"/>
        </a:xfrm>
        <a:prstGeom prst="downArrow">
          <a:avLst/>
        </a:prstGeom>
        <a:gradFill flip="none" rotWithShape="1">
          <a:gsLst>
            <a:gs pos="0">
              <a:schemeClr val="accent3">
                <a:lumMod val="67000"/>
              </a:schemeClr>
            </a:gs>
            <a:gs pos="48000">
              <a:schemeClr val="accent3">
                <a:lumMod val="97000"/>
                <a:lumOff val="3000"/>
              </a:schemeClr>
            </a:gs>
            <a:gs pos="100000">
              <a:schemeClr val="bg1"/>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291913</xdr:colOff>
      <xdr:row>8</xdr:row>
      <xdr:rowOff>56029</xdr:rowOff>
    </xdr:from>
    <xdr:to>
      <xdr:col>11</xdr:col>
      <xdr:colOff>615763</xdr:colOff>
      <xdr:row>9</xdr:row>
      <xdr:rowOff>103654</xdr:rowOff>
    </xdr:to>
    <xdr:sp macro="" textlink="">
      <xdr:nvSpPr>
        <xdr:cNvPr id="6" name="吹き出し: 線 5">
          <a:extLst>
            <a:ext uri="{FF2B5EF4-FFF2-40B4-BE49-F238E27FC236}">
              <a16:creationId xmlns:a16="http://schemas.microsoft.com/office/drawing/2014/main" id="{258AAF02-9802-436B-9177-3F350065EB4E}"/>
            </a:ext>
          </a:extLst>
        </xdr:cNvPr>
        <xdr:cNvSpPr/>
      </xdr:nvSpPr>
      <xdr:spPr>
        <a:xfrm>
          <a:off x="8057589" y="2017058"/>
          <a:ext cx="1007409" cy="282949"/>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16</xdr:col>
      <xdr:colOff>293594</xdr:colOff>
      <xdr:row>8</xdr:row>
      <xdr:rowOff>44824</xdr:rowOff>
    </xdr:from>
    <xdr:to>
      <xdr:col>17</xdr:col>
      <xdr:colOff>607919</xdr:colOff>
      <xdr:row>9</xdr:row>
      <xdr:rowOff>92449</xdr:rowOff>
    </xdr:to>
    <xdr:sp macro="" textlink="">
      <xdr:nvSpPr>
        <xdr:cNvPr id="7" name="吹き出し: 線 6">
          <a:extLst>
            <a:ext uri="{FF2B5EF4-FFF2-40B4-BE49-F238E27FC236}">
              <a16:creationId xmlns:a16="http://schemas.microsoft.com/office/drawing/2014/main" id="{4B5A42AF-68DA-49D8-A62D-053313A89A87}"/>
            </a:ext>
          </a:extLst>
        </xdr:cNvPr>
        <xdr:cNvSpPr/>
      </xdr:nvSpPr>
      <xdr:spPr>
        <a:xfrm>
          <a:off x="13101918" y="2005853"/>
          <a:ext cx="997883" cy="282949"/>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3</xdr:col>
      <xdr:colOff>295275</xdr:colOff>
      <xdr:row>66</xdr:row>
      <xdr:rowOff>28575</xdr:rowOff>
    </xdr:from>
    <xdr:to>
      <xdr:col>4</xdr:col>
      <xdr:colOff>352425</xdr:colOff>
      <xdr:row>67</xdr:row>
      <xdr:rowOff>76200</xdr:rowOff>
    </xdr:to>
    <xdr:sp macro="" textlink="">
      <xdr:nvSpPr>
        <xdr:cNvPr id="8" name="吹き出し: 線 7">
          <a:extLst>
            <a:ext uri="{FF2B5EF4-FFF2-40B4-BE49-F238E27FC236}">
              <a16:creationId xmlns:a16="http://schemas.microsoft.com/office/drawing/2014/main" id="{8FE46ED6-ECA6-41B8-8D7A-0F5D51566075}"/>
            </a:ext>
          </a:extLst>
        </xdr:cNvPr>
        <xdr:cNvSpPr/>
      </xdr:nvSpPr>
      <xdr:spPr>
        <a:xfrm>
          <a:off x="2105025" y="16211550"/>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9</xdr:col>
      <xdr:colOff>295275</xdr:colOff>
      <xdr:row>66</xdr:row>
      <xdr:rowOff>28575</xdr:rowOff>
    </xdr:from>
    <xdr:to>
      <xdr:col>10</xdr:col>
      <xdr:colOff>361950</xdr:colOff>
      <xdr:row>67</xdr:row>
      <xdr:rowOff>76200</xdr:rowOff>
    </xdr:to>
    <xdr:sp macro="" textlink="">
      <xdr:nvSpPr>
        <xdr:cNvPr id="24" name="吹き出し: 線 23">
          <a:extLst>
            <a:ext uri="{FF2B5EF4-FFF2-40B4-BE49-F238E27FC236}">
              <a16:creationId xmlns:a16="http://schemas.microsoft.com/office/drawing/2014/main" id="{C564EC61-209F-4EA1-B65B-743DE22FDFE5}"/>
            </a:ext>
          </a:extLst>
        </xdr:cNvPr>
        <xdr:cNvSpPr/>
      </xdr:nvSpPr>
      <xdr:spPr>
        <a:xfrm>
          <a:off x="7096125" y="16211550"/>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twoCellAnchor>
    <xdr:from>
      <xdr:col>15</xdr:col>
      <xdr:colOff>295275</xdr:colOff>
      <xdr:row>66</xdr:row>
      <xdr:rowOff>28575</xdr:rowOff>
    </xdr:from>
    <xdr:to>
      <xdr:col>16</xdr:col>
      <xdr:colOff>390525</xdr:colOff>
      <xdr:row>67</xdr:row>
      <xdr:rowOff>76200</xdr:rowOff>
    </xdr:to>
    <xdr:sp macro="" textlink="">
      <xdr:nvSpPr>
        <xdr:cNvPr id="29" name="吹き出し: 線 28">
          <a:extLst>
            <a:ext uri="{FF2B5EF4-FFF2-40B4-BE49-F238E27FC236}">
              <a16:creationId xmlns:a16="http://schemas.microsoft.com/office/drawing/2014/main" id="{EF5361A7-E02D-4C85-8BA0-764EFACE54BA}"/>
            </a:ext>
          </a:extLst>
        </xdr:cNvPr>
        <xdr:cNvSpPr/>
      </xdr:nvSpPr>
      <xdr:spPr>
        <a:xfrm>
          <a:off x="12087225" y="16211550"/>
          <a:ext cx="1009650" cy="285750"/>
        </a:xfrm>
        <a:prstGeom prst="borderCallout1">
          <a:avLst>
            <a:gd name="adj1" fmla="val 47314"/>
            <a:gd name="adj2" fmla="val -114"/>
            <a:gd name="adj3" fmla="val -12902"/>
            <a:gd name="adj4" fmla="val -27565"/>
          </a:avLst>
        </a:prstGeom>
        <a:solidFill>
          <a:schemeClr val="accent4">
            <a:lumMod val="40000"/>
            <a:lumOff val="6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黄色の部分を入力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enkin.go.jp/tokusetsu/20kanyu.html" TargetMode="External"/><Relationship Id="rId1" Type="http://schemas.openxmlformats.org/officeDocument/2006/relationships/hyperlink" Target="http://www.kokuho-keisan.com/calc/calc.php?area=37202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E13" sqref="E13"/>
    </sheetView>
  </sheetViews>
  <sheetFormatPr defaultRowHeight="18.75"/>
  <cols>
    <col min="1" max="1" width="15.375" bestFit="1" customWidth="1"/>
    <col min="3" max="3" width="35.25" customWidth="1"/>
  </cols>
  <sheetData>
    <row r="1" spans="1:3">
      <c r="A1" s="4" t="s">
        <v>9</v>
      </c>
      <c r="C1" t="s">
        <v>54</v>
      </c>
    </row>
    <row r="2" spans="1:3">
      <c r="A2" s="2">
        <f ca="1">TODAY()</f>
        <v>45201</v>
      </c>
      <c r="C2" t="s">
        <v>55</v>
      </c>
    </row>
    <row r="3" spans="1:3">
      <c r="C3" t="s">
        <v>56</v>
      </c>
    </row>
    <row r="4" spans="1:3">
      <c r="C4" t="s">
        <v>57</v>
      </c>
    </row>
    <row r="5" spans="1:3">
      <c r="C5" t="s">
        <v>58</v>
      </c>
    </row>
    <row r="6" spans="1:3">
      <c r="C6" t="s">
        <v>59</v>
      </c>
    </row>
    <row r="7" spans="1:3">
      <c r="C7" t="s">
        <v>60</v>
      </c>
    </row>
    <row r="8" spans="1:3">
      <c r="C8" t="s">
        <v>61</v>
      </c>
    </row>
    <row r="9" spans="1:3">
      <c r="C9" t="s">
        <v>62</v>
      </c>
    </row>
    <row r="10" spans="1:3">
      <c r="C10" t="s">
        <v>63</v>
      </c>
    </row>
    <row r="11" spans="1:3">
      <c r="C11" t="s">
        <v>64</v>
      </c>
    </row>
    <row r="12" spans="1:3">
      <c r="C12" t="s">
        <v>65</v>
      </c>
    </row>
    <row r="13" spans="1:3">
      <c r="C13" t="s">
        <v>66</v>
      </c>
    </row>
    <row r="14" spans="1:3">
      <c r="C14" t="s">
        <v>67</v>
      </c>
    </row>
    <row r="15" spans="1:3">
      <c r="C15" t="s">
        <v>68</v>
      </c>
    </row>
    <row r="16" spans="1:3">
      <c r="C16" t="s">
        <v>69</v>
      </c>
    </row>
    <row r="17" spans="3:3">
      <c r="C17" t="s">
        <v>70</v>
      </c>
    </row>
    <row r="18" spans="3:3">
      <c r="C18" t="s">
        <v>71</v>
      </c>
    </row>
    <row r="19" spans="3:3">
      <c r="C19" t="s">
        <v>72</v>
      </c>
    </row>
    <row r="20" spans="3:3">
      <c r="C20" t="s">
        <v>73</v>
      </c>
    </row>
  </sheetData>
  <sheetProtection sheet="1" objects="1" scenarios="1" selectLockedCell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W51"/>
  <sheetViews>
    <sheetView showGridLines="0" tabSelected="1" zoomScale="85" zoomScaleNormal="85" zoomScaleSheetLayoutView="85" workbookViewId="0">
      <selection activeCell="C2" sqref="C2"/>
    </sheetView>
  </sheetViews>
  <sheetFormatPr defaultRowHeight="18.75"/>
  <cols>
    <col min="1" max="1" width="4" customWidth="1"/>
    <col min="2" max="2" width="5.875" style="6" customWidth="1"/>
    <col min="3" max="3" width="17.875" customWidth="1"/>
    <col min="4" max="4" width="5.125" customWidth="1"/>
    <col min="5" max="5" width="3.375" bestFit="1" customWidth="1"/>
    <col min="6" max="7" width="3.375" customWidth="1"/>
    <col min="8" max="8" width="3.625" customWidth="1"/>
    <col min="9" max="9" width="6.625" customWidth="1"/>
    <col min="10" max="10" width="28.5" customWidth="1"/>
    <col min="11" max="11" width="38.25" customWidth="1"/>
    <col min="12" max="12" width="6" customWidth="1"/>
    <col min="13" max="13" width="4.75" customWidth="1"/>
    <col min="14" max="14" width="4.875" customWidth="1"/>
    <col min="15" max="15" width="13" customWidth="1"/>
    <col min="16" max="16" width="14.75" customWidth="1"/>
    <col min="17" max="17" width="12.875" bestFit="1" customWidth="1"/>
    <col min="18" max="18" width="33.625" customWidth="1"/>
    <col min="19" max="19" width="4.25" customWidth="1"/>
    <col min="20" max="20" width="1.625" customWidth="1"/>
    <col min="21" max="21" width="9.75" customWidth="1"/>
    <col min="22" max="22" width="15.375" customWidth="1"/>
    <col min="23" max="23" width="12.875" bestFit="1" customWidth="1"/>
    <col min="24" max="24" width="2" customWidth="1"/>
  </cols>
  <sheetData>
    <row r="1" spans="2:23">
      <c r="C1" s="12" t="s">
        <v>50</v>
      </c>
      <c r="D1" s="238" t="s">
        <v>6</v>
      </c>
      <c r="E1" s="239"/>
      <c r="F1" s="240" t="s">
        <v>8</v>
      </c>
      <c r="G1" s="240"/>
      <c r="H1" s="240"/>
      <c r="I1" s="240"/>
      <c r="J1" s="12" t="s">
        <v>51</v>
      </c>
      <c r="K1" s="12" t="s">
        <v>52</v>
      </c>
    </row>
    <row r="2" spans="2:23" ht="24.75" thickBot="1">
      <c r="C2" s="110"/>
      <c r="D2" s="157">
        <f ca="1">DATEDIF(C2,リスト!A2,"Y")</f>
        <v>123</v>
      </c>
      <c r="E2" s="158" t="s">
        <v>7</v>
      </c>
      <c r="F2" s="241"/>
      <c r="G2" s="241"/>
      <c r="H2" s="241"/>
      <c r="I2" s="241"/>
      <c r="J2" s="106"/>
      <c r="K2" s="107"/>
      <c r="L2" s="3"/>
      <c r="M2" s="3"/>
      <c r="O2" s="199"/>
      <c r="P2" s="199"/>
      <c r="Q2" s="199"/>
      <c r="R2" s="199"/>
      <c r="S2" s="14"/>
      <c r="U2" s="199" t="s">
        <v>20</v>
      </c>
      <c r="V2" s="199"/>
      <c r="W2" s="199"/>
    </row>
    <row r="3" spans="2:23">
      <c r="K3" s="113" t="s">
        <v>148</v>
      </c>
      <c r="N3" s="235" t="s">
        <v>22</v>
      </c>
      <c r="O3" s="200" t="s">
        <v>27</v>
      </c>
      <c r="P3" s="203" t="s">
        <v>166</v>
      </c>
      <c r="Q3" s="203"/>
      <c r="R3" s="204"/>
      <c r="S3" s="20"/>
      <c r="U3" s="217"/>
      <c r="V3" s="203"/>
      <c r="W3" s="204"/>
    </row>
    <row r="4" spans="2:23">
      <c r="J4" s="108"/>
      <c r="N4" s="236"/>
      <c r="O4" s="201"/>
      <c r="P4" s="205"/>
      <c r="Q4" s="205"/>
      <c r="R4" s="206"/>
      <c r="S4" s="20"/>
      <c r="U4" s="218"/>
      <c r="V4" s="205"/>
      <c r="W4" s="206"/>
    </row>
    <row r="5" spans="2:23" ht="18.75" customHeight="1">
      <c r="B5" s="181" t="s">
        <v>4</v>
      </c>
      <c r="C5" s="190" t="s">
        <v>2</v>
      </c>
      <c r="D5" s="111"/>
      <c r="E5" s="112" t="s">
        <v>0</v>
      </c>
      <c r="F5" s="159"/>
      <c r="G5" s="112" t="s">
        <v>109</v>
      </c>
      <c r="H5" s="112" t="s">
        <v>1</v>
      </c>
      <c r="I5" s="185"/>
      <c r="J5" s="185"/>
      <c r="K5" s="186"/>
      <c r="L5" s="13"/>
      <c r="M5" s="13"/>
      <c r="N5" s="236"/>
      <c r="O5" s="201" t="s">
        <v>28</v>
      </c>
      <c r="P5" s="205" t="s">
        <v>167</v>
      </c>
      <c r="Q5" s="205"/>
      <c r="R5" s="206"/>
      <c r="S5" s="20"/>
      <c r="U5" s="219"/>
      <c r="V5" s="220"/>
      <c r="W5" s="221"/>
    </row>
    <row r="6" spans="2:23" ht="19.5" thickBot="1">
      <c r="B6" s="181"/>
      <c r="C6" s="191"/>
      <c r="D6" s="111"/>
      <c r="E6" s="112" t="s">
        <v>0</v>
      </c>
      <c r="F6" s="159"/>
      <c r="G6" s="112" t="s">
        <v>109</v>
      </c>
      <c r="H6" s="112" t="s">
        <v>1</v>
      </c>
      <c r="I6" s="185"/>
      <c r="J6" s="185"/>
      <c r="K6" s="186"/>
      <c r="L6" s="13"/>
      <c r="M6" s="13"/>
      <c r="N6" s="237"/>
      <c r="O6" s="202"/>
      <c r="P6" s="207"/>
      <c r="Q6" s="207"/>
      <c r="R6" s="208"/>
      <c r="S6" s="20"/>
      <c r="U6" s="222"/>
      <c r="V6" s="223"/>
      <c r="W6" s="224"/>
    </row>
    <row r="7" spans="2:23" ht="18.75" customHeight="1">
      <c r="B7" s="181"/>
      <c r="C7" s="191"/>
      <c r="D7" s="111"/>
      <c r="E7" s="112" t="s">
        <v>0</v>
      </c>
      <c r="F7" s="159"/>
      <c r="G7" s="112" t="s">
        <v>109</v>
      </c>
      <c r="H7" s="112" t="s">
        <v>1</v>
      </c>
      <c r="I7" s="185"/>
      <c r="J7" s="185"/>
      <c r="K7" s="186"/>
      <c r="L7" s="13"/>
      <c r="M7" s="13"/>
      <c r="N7" s="235" t="s">
        <v>23</v>
      </c>
      <c r="O7" s="200" t="s">
        <v>29</v>
      </c>
      <c r="P7" s="127"/>
      <c r="Q7" s="128"/>
      <c r="R7" s="204" t="s">
        <v>16</v>
      </c>
      <c r="S7" s="20"/>
      <c r="U7" s="209" t="s">
        <v>21</v>
      </c>
      <c r="V7" s="132" t="s">
        <v>108</v>
      </c>
      <c r="W7" s="215">
        <f>Q19-W18</f>
        <v>0</v>
      </c>
    </row>
    <row r="8" spans="2:23">
      <c r="B8" s="181"/>
      <c r="C8" s="192"/>
      <c r="D8" s="111"/>
      <c r="E8" s="112" t="s">
        <v>0</v>
      </c>
      <c r="F8" s="159"/>
      <c r="G8" s="112" t="s">
        <v>109</v>
      </c>
      <c r="H8" s="112" t="s">
        <v>1</v>
      </c>
      <c r="I8" s="185"/>
      <c r="J8" s="185"/>
      <c r="K8" s="186"/>
      <c r="L8" s="13"/>
      <c r="M8" s="13"/>
      <c r="N8" s="236"/>
      <c r="O8" s="225"/>
      <c r="P8" s="129"/>
      <c r="Q8" s="130"/>
      <c r="R8" s="206"/>
      <c r="S8" s="20"/>
      <c r="U8" s="210"/>
      <c r="V8" s="133"/>
      <c r="W8" s="216"/>
    </row>
    <row r="9" spans="2:23">
      <c r="B9" s="181"/>
      <c r="D9" s="242"/>
      <c r="E9" s="243"/>
      <c r="F9" s="243"/>
      <c r="G9" s="243"/>
      <c r="H9" s="243"/>
      <c r="I9" s="243"/>
      <c r="J9" s="243"/>
      <c r="K9" s="243"/>
      <c r="L9" s="13"/>
      <c r="M9" s="13"/>
      <c r="N9" s="236"/>
      <c r="O9" s="225"/>
      <c r="P9" s="129"/>
      <c r="Q9" s="130"/>
      <c r="R9" s="206"/>
      <c r="S9" s="20"/>
      <c r="U9" s="210"/>
      <c r="V9" s="134"/>
      <c r="W9" s="216"/>
    </row>
    <row r="10" spans="2:23">
      <c r="B10" s="181"/>
      <c r="C10" s="226" t="s">
        <v>25</v>
      </c>
      <c r="D10" s="193"/>
      <c r="E10" s="227"/>
      <c r="F10" s="227"/>
      <c r="G10" s="227"/>
      <c r="H10" s="227"/>
      <c r="I10" s="227"/>
      <c r="J10" s="227"/>
      <c r="K10" s="228"/>
      <c r="L10" s="13"/>
      <c r="M10" s="13"/>
      <c r="N10" s="236"/>
      <c r="O10" s="225"/>
      <c r="P10" s="12" t="s">
        <v>15</v>
      </c>
      <c r="Q10" s="16">
        <f>SUM(Q7:Q9)</f>
        <v>0</v>
      </c>
      <c r="R10" s="206"/>
      <c r="S10" s="20"/>
      <c r="U10" s="211"/>
      <c r="V10" s="109" t="s">
        <v>15</v>
      </c>
      <c r="W10" s="55">
        <f>W7</f>
        <v>0</v>
      </c>
    </row>
    <row r="11" spans="2:23">
      <c r="B11" s="181"/>
      <c r="C11" s="191"/>
      <c r="D11" s="229"/>
      <c r="E11" s="230"/>
      <c r="F11" s="230"/>
      <c r="G11" s="230"/>
      <c r="H11" s="230"/>
      <c r="I11" s="230"/>
      <c r="J11" s="230"/>
      <c r="K11" s="231"/>
      <c r="L11" s="13"/>
      <c r="M11" s="13"/>
      <c r="N11" s="236"/>
      <c r="O11" s="201" t="s">
        <v>30</v>
      </c>
      <c r="P11" s="131"/>
      <c r="Q11" s="130"/>
      <c r="R11" s="206" t="s">
        <v>168</v>
      </c>
      <c r="S11" s="20"/>
      <c r="U11" s="212" t="s">
        <v>18</v>
      </c>
      <c r="V11" s="213" t="s">
        <v>19</v>
      </c>
      <c r="W11" s="214"/>
    </row>
    <row r="12" spans="2:23">
      <c r="B12" s="181"/>
      <c r="C12" s="191"/>
      <c r="D12" s="229"/>
      <c r="E12" s="230"/>
      <c r="F12" s="230"/>
      <c r="G12" s="230"/>
      <c r="H12" s="230"/>
      <c r="I12" s="230"/>
      <c r="J12" s="230"/>
      <c r="K12" s="231"/>
      <c r="L12" s="13"/>
      <c r="M12" s="13"/>
      <c r="N12" s="236"/>
      <c r="O12" s="201"/>
      <c r="P12" s="131"/>
      <c r="Q12" s="130"/>
      <c r="R12" s="206"/>
      <c r="S12" s="20"/>
      <c r="U12" s="201"/>
      <c r="V12" s="188"/>
      <c r="W12" s="214"/>
    </row>
    <row r="13" spans="2:23">
      <c r="B13" s="181"/>
      <c r="C13" s="192"/>
      <c r="D13" s="232"/>
      <c r="E13" s="233"/>
      <c r="F13" s="233"/>
      <c r="G13" s="233"/>
      <c r="H13" s="233"/>
      <c r="I13" s="233"/>
      <c r="J13" s="233"/>
      <c r="K13" s="234"/>
      <c r="L13" s="13"/>
      <c r="M13" s="13"/>
      <c r="N13" s="236"/>
      <c r="O13" s="201"/>
      <c r="P13" s="131"/>
      <c r="Q13" s="130"/>
      <c r="R13" s="206"/>
      <c r="S13" s="20"/>
      <c r="U13" s="201"/>
      <c r="V13" s="188"/>
      <c r="W13" s="214"/>
    </row>
    <row r="14" spans="2:23">
      <c r="B14" s="7"/>
      <c r="D14" s="5"/>
      <c r="N14" s="236"/>
      <c r="O14" s="201"/>
      <c r="P14" s="131"/>
      <c r="Q14" s="130"/>
      <c r="R14" s="206"/>
      <c r="S14" s="20"/>
      <c r="U14" s="201"/>
      <c r="V14" s="188"/>
      <c r="W14" s="214"/>
    </row>
    <row r="15" spans="2:23" ht="18.75" customHeight="1">
      <c r="B15" s="181" t="s">
        <v>5</v>
      </c>
      <c r="C15" s="226" t="s">
        <v>110</v>
      </c>
      <c r="D15" s="193"/>
      <c r="E15" s="227"/>
      <c r="F15" s="227"/>
      <c r="G15" s="227"/>
      <c r="H15" s="227"/>
      <c r="I15" s="227"/>
      <c r="J15" s="227"/>
      <c r="K15" s="228"/>
      <c r="L15" s="13"/>
      <c r="M15" s="13"/>
      <c r="N15" s="236"/>
      <c r="O15" s="201"/>
      <c r="P15" s="131"/>
      <c r="Q15" s="130"/>
      <c r="R15" s="206"/>
      <c r="S15" s="20"/>
      <c r="U15" s="201"/>
      <c r="V15" s="188"/>
      <c r="W15" s="214"/>
    </row>
    <row r="16" spans="2:23">
      <c r="B16" s="181"/>
      <c r="C16" s="191"/>
      <c r="D16" s="229"/>
      <c r="E16" s="230"/>
      <c r="F16" s="230"/>
      <c r="G16" s="230"/>
      <c r="H16" s="230"/>
      <c r="I16" s="230"/>
      <c r="J16" s="230"/>
      <c r="K16" s="231"/>
      <c r="L16" s="13"/>
      <c r="M16" s="13"/>
      <c r="N16" s="236"/>
      <c r="O16" s="201"/>
      <c r="P16" s="131"/>
      <c r="Q16" s="130"/>
      <c r="R16" s="206"/>
      <c r="S16" s="20"/>
      <c r="U16" s="201"/>
      <c r="V16" s="188"/>
      <c r="W16" s="214"/>
    </row>
    <row r="17" spans="2:23" ht="18.75" customHeight="1">
      <c r="B17" s="181"/>
      <c r="C17" s="191"/>
      <c r="D17" s="229"/>
      <c r="E17" s="230"/>
      <c r="F17" s="230"/>
      <c r="G17" s="230"/>
      <c r="H17" s="230"/>
      <c r="I17" s="230"/>
      <c r="J17" s="230"/>
      <c r="K17" s="231"/>
      <c r="L17" s="13"/>
      <c r="M17" s="13"/>
      <c r="N17" s="236"/>
      <c r="O17" s="201"/>
      <c r="P17" s="131"/>
      <c r="Q17" s="130"/>
      <c r="R17" s="206"/>
      <c r="S17" s="20"/>
      <c r="U17" s="201"/>
      <c r="V17" s="188"/>
      <c r="W17" s="214"/>
    </row>
    <row r="18" spans="2:23" ht="19.5" thickBot="1">
      <c r="B18" s="181"/>
      <c r="C18" s="192"/>
      <c r="D18" s="232"/>
      <c r="E18" s="233"/>
      <c r="F18" s="233"/>
      <c r="G18" s="233"/>
      <c r="H18" s="233"/>
      <c r="I18" s="233"/>
      <c r="J18" s="233"/>
      <c r="K18" s="234"/>
      <c r="L18" s="13"/>
      <c r="M18" s="13"/>
      <c r="N18" s="237"/>
      <c r="O18" s="202"/>
      <c r="P18" s="17" t="s">
        <v>15</v>
      </c>
      <c r="Q18" s="18">
        <f>SUM(Q11:Q17)</f>
        <v>0</v>
      </c>
      <c r="R18" s="208"/>
      <c r="S18" s="20"/>
      <c r="U18" s="202"/>
      <c r="V18" s="17" t="s">
        <v>15</v>
      </c>
      <c r="W18" s="19">
        <f>W11</f>
        <v>0</v>
      </c>
    </row>
    <row r="19" spans="2:23" ht="18.75" customHeight="1">
      <c r="B19" s="15"/>
      <c r="C19" s="4"/>
      <c r="D19" s="5"/>
      <c r="E19" s="13"/>
      <c r="F19" s="13"/>
      <c r="G19" s="13"/>
      <c r="H19" s="13"/>
      <c r="I19" s="13"/>
      <c r="J19" s="13"/>
      <c r="K19" s="13"/>
      <c r="O19" s="11"/>
      <c r="P19" s="10" t="s">
        <v>17</v>
      </c>
      <c r="Q19" s="56">
        <f>Q10+Q18</f>
        <v>0</v>
      </c>
      <c r="U19" s="11"/>
      <c r="V19" s="10" t="s">
        <v>17</v>
      </c>
      <c r="W19" s="56">
        <f>W18+W10</f>
        <v>0</v>
      </c>
    </row>
    <row r="20" spans="2:23" ht="34.5" customHeight="1">
      <c r="D20" s="5"/>
      <c r="L20" s="13"/>
      <c r="M20" s="13"/>
    </row>
    <row r="21" spans="2:23" ht="27.75" customHeight="1">
      <c r="B21" s="181" t="s">
        <v>3</v>
      </c>
      <c r="C21" s="183" t="s">
        <v>53</v>
      </c>
      <c r="D21" s="184"/>
      <c r="E21" s="184"/>
      <c r="F21" s="184"/>
      <c r="G21" s="184"/>
      <c r="H21" s="184"/>
      <c r="I21" s="184"/>
      <c r="J21" s="184"/>
      <c r="K21" s="184"/>
      <c r="L21" s="13"/>
      <c r="M21" s="13"/>
    </row>
    <row r="22" spans="2:23" ht="27.75" customHeight="1">
      <c r="B22" s="181"/>
      <c r="C22" s="188"/>
      <c r="D22" s="184"/>
      <c r="E22" s="184"/>
      <c r="F22" s="184"/>
      <c r="G22" s="184"/>
      <c r="H22" s="184"/>
      <c r="I22" s="184"/>
      <c r="J22" s="184"/>
      <c r="K22" s="184"/>
      <c r="L22" s="13"/>
      <c r="M22" s="13"/>
    </row>
    <row r="23" spans="2:23" ht="27.75" customHeight="1">
      <c r="B23" s="181"/>
      <c r="C23" s="183" t="s">
        <v>151</v>
      </c>
      <c r="D23" s="184"/>
      <c r="E23" s="184"/>
      <c r="F23" s="184"/>
      <c r="G23" s="184"/>
      <c r="H23" s="184"/>
      <c r="I23" s="184"/>
      <c r="J23" s="184"/>
      <c r="K23" s="184"/>
      <c r="L23" s="13"/>
      <c r="M23" s="13"/>
    </row>
    <row r="24" spans="2:23" ht="27.75" customHeight="1">
      <c r="B24" s="181"/>
      <c r="C24" s="188"/>
      <c r="D24" s="184"/>
      <c r="E24" s="184"/>
      <c r="F24" s="184"/>
      <c r="G24" s="184"/>
      <c r="H24" s="184"/>
      <c r="I24" s="184"/>
      <c r="J24" s="184"/>
      <c r="K24" s="184"/>
      <c r="L24" s="13"/>
      <c r="M24" s="13"/>
      <c r="O24" s="1"/>
    </row>
    <row r="25" spans="2:23" ht="27.75" customHeight="1">
      <c r="B25" s="181"/>
      <c r="C25" s="183" t="s">
        <v>111</v>
      </c>
      <c r="D25" s="184"/>
      <c r="E25" s="184"/>
      <c r="F25" s="184"/>
      <c r="G25" s="184"/>
      <c r="H25" s="184"/>
      <c r="I25" s="184"/>
      <c r="J25" s="184"/>
      <c r="K25" s="184"/>
      <c r="L25" s="13"/>
      <c r="M25" s="13"/>
      <c r="O25" s="1"/>
    </row>
    <row r="26" spans="2:23" ht="27.75" customHeight="1">
      <c r="B26" s="181"/>
      <c r="C26" s="188"/>
      <c r="D26" s="184"/>
      <c r="E26" s="184"/>
      <c r="F26" s="184"/>
      <c r="G26" s="184"/>
      <c r="H26" s="184"/>
      <c r="I26" s="184"/>
      <c r="J26" s="184"/>
      <c r="K26" s="184"/>
      <c r="L26" s="13"/>
      <c r="M26" s="13"/>
      <c r="O26" s="1"/>
    </row>
    <row r="27" spans="2:23" ht="27.75" customHeight="1">
      <c r="B27" s="181"/>
      <c r="C27" s="183" t="s">
        <v>49</v>
      </c>
      <c r="D27" s="184"/>
      <c r="E27" s="184"/>
      <c r="F27" s="184"/>
      <c r="G27" s="184"/>
      <c r="H27" s="184"/>
      <c r="I27" s="184"/>
      <c r="J27" s="184"/>
      <c r="K27" s="184"/>
      <c r="L27" s="13"/>
      <c r="M27" s="13"/>
      <c r="O27" s="1"/>
    </row>
    <row r="28" spans="2:23" ht="27.75" customHeight="1">
      <c r="B28" s="181"/>
      <c r="C28" s="188"/>
      <c r="D28" s="184"/>
      <c r="E28" s="184"/>
      <c r="F28" s="184"/>
      <c r="G28" s="184"/>
      <c r="H28" s="184"/>
      <c r="I28" s="184"/>
      <c r="J28" s="184"/>
      <c r="K28" s="184"/>
      <c r="L28" s="13"/>
      <c r="M28" s="13"/>
      <c r="O28" s="1"/>
    </row>
    <row r="29" spans="2:23" ht="27.75" customHeight="1">
      <c r="B29" s="181"/>
      <c r="C29" s="183" t="s">
        <v>150</v>
      </c>
      <c r="D29" s="193"/>
      <c r="E29" s="194"/>
      <c r="F29" s="194"/>
      <c r="G29" s="194"/>
      <c r="H29" s="194"/>
      <c r="I29" s="194"/>
      <c r="J29" s="194"/>
      <c r="K29" s="195"/>
      <c r="L29" s="13"/>
      <c r="M29" s="13"/>
      <c r="O29" s="1"/>
    </row>
    <row r="30" spans="2:23" ht="27.75" customHeight="1">
      <c r="B30" s="181"/>
      <c r="C30" s="188"/>
      <c r="D30" s="196"/>
      <c r="E30" s="197"/>
      <c r="F30" s="197"/>
      <c r="G30" s="197"/>
      <c r="H30" s="197"/>
      <c r="I30" s="197"/>
      <c r="J30" s="197"/>
      <c r="K30" s="198"/>
      <c r="L30" s="13"/>
      <c r="M30" s="13"/>
      <c r="O30" s="1"/>
    </row>
    <row r="31" spans="2:23" ht="27.75" customHeight="1">
      <c r="B31" s="181"/>
      <c r="C31" s="183" t="s">
        <v>149</v>
      </c>
      <c r="D31" s="184"/>
      <c r="E31" s="184"/>
      <c r="F31" s="184"/>
      <c r="G31" s="184"/>
      <c r="H31" s="184"/>
      <c r="I31" s="184"/>
      <c r="J31" s="184"/>
      <c r="K31" s="184"/>
      <c r="L31" s="13"/>
      <c r="M31" s="13"/>
      <c r="O31" s="58"/>
      <c r="R31" s="57"/>
    </row>
    <row r="32" spans="2:23" ht="27.75" customHeight="1">
      <c r="B32" s="181"/>
      <c r="C32" s="188"/>
      <c r="D32" s="184"/>
      <c r="E32" s="184"/>
      <c r="F32" s="184"/>
      <c r="G32" s="184"/>
      <c r="H32" s="184"/>
      <c r="I32" s="184"/>
      <c r="J32" s="184"/>
      <c r="K32" s="184"/>
      <c r="O32" s="1"/>
    </row>
    <row r="33" spans="2:15">
      <c r="D33" s="5"/>
      <c r="L33" s="13"/>
      <c r="M33" s="13"/>
      <c r="O33" s="1"/>
    </row>
    <row r="34" spans="2:15">
      <c r="B34" s="181" t="s">
        <v>11</v>
      </c>
      <c r="C34" s="183" t="s">
        <v>10</v>
      </c>
      <c r="D34" s="184"/>
      <c r="E34" s="184"/>
      <c r="F34" s="184"/>
      <c r="G34" s="184"/>
      <c r="H34" s="184"/>
      <c r="I34" s="184"/>
      <c r="J34" s="184"/>
      <c r="K34" s="184"/>
      <c r="L34" s="13"/>
      <c r="M34" s="13"/>
      <c r="O34" s="1"/>
    </row>
    <row r="35" spans="2:15">
      <c r="B35" s="181"/>
      <c r="C35" s="183"/>
      <c r="D35" s="184"/>
      <c r="E35" s="184"/>
      <c r="F35" s="184"/>
      <c r="G35" s="184"/>
      <c r="H35" s="184"/>
      <c r="I35" s="184"/>
      <c r="J35" s="184"/>
      <c r="K35" s="184"/>
      <c r="L35" s="13"/>
      <c r="M35" s="13"/>
      <c r="O35" s="1"/>
    </row>
    <row r="36" spans="2:15" ht="18.75" customHeight="1">
      <c r="B36" s="181"/>
      <c r="C36" s="188"/>
      <c r="D36" s="184"/>
      <c r="E36" s="184"/>
      <c r="F36" s="184"/>
      <c r="G36" s="184"/>
      <c r="H36" s="184"/>
      <c r="I36" s="184"/>
      <c r="J36" s="184"/>
      <c r="K36" s="184"/>
      <c r="L36" s="13"/>
      <c r="M36" s="13"/>
      <c r="O36" s="1"/>
    </row>
    <row r="37" spans="2:15">
      <c r="B37" s="181"/>
      <c r="C37" s="183" t="s">
        <v>24</v>
      </c>
      <c r="D37" s="189"/>
      <c r="E37" s="184"/>
      <c r="F37" s="184"/>
      <c r="G37" s="184"/>
      <c r="H37" s="184"/>
      <c r="I37" s="184"/>
      <c r="J37" s="184"/>
      <c r="K37" s="184"/>
      <c r="L37" s="13"/>
      <c r="M37" s="13"/>
    </row>
    <row r="38" spans="2:15">
      <c r="B38" s="181"/>
      <c r="C38" s="188"/>
      <c r="D38" s="184"/>
      <c r="E38" s="184"/>
      <c r="F38" s="184"/>
      <c r="G38" s="184"/>
      <c r="H38" s="184"/>
      <c r="I38" s="184"/>
      <c r="J38" s="184"/>
      <c r="K38" s="184"/>
    </row>
    <row r="39" spans="2:15">
      <c r="D39" s="5"/>
      <c r="L39" s="13"/>
      <c r="M39" s="13"/>
    </row>
    <row r="40" spans="2:15">
      <c r="B40" s="181" t="s">
        <v>12</v>
      </c>
      <c r="C40" s="187" t="s">
        <v>14</v>
      </c>
      <c r="D40" s="184"/>
      <c r="E40" s="184"/>
      <c r="F40" s="184"/>
      <c r="G40" s="184"/>
      <c r="H40" s="184"/>
      <c r="I40" s="184"/>
      <c r="J40" s="184"/>
      <c r="K40" s="184"/>
      <c r="L40" s="13"/>
      <c r="M40" s="13"/>
    </row>
    <row r="41" spans="2:15">
      <c r="B41" s="181"/>
      <c r="C41" s="183"/>
      <c r="D41" s="184"/>
      <c r="E41" s="184"/>
      <c r="F41" s="184"/>
      <c r="G41" s="184"/>
      <c r="H41" s="184"/>
      <c r="I41" s="184"/>
      <c r="J41" s="184"/>
      <c r="K41" s="184"/>
      <c r="L41" s="13"/>
      <c r="M41" s="13"/>
    </row>
    <row r="42" spans="2:15">
      <c r="B42" s="181"/>
      <c r="C42" s="183"/>
      <c r="D42" s="184"/>
      <c r="E42" s="184"/>
      <c r="F42" s="184"/>
      <c r="G42" s="184"/>
      <c r="H42" s="184"/>
      <c r="I42" s="184"/>
      <c r="J42" s="184"/>
      <c r="K42" s="184"/>
    </row>
    <row r="43" spans="2:15">
      <c r="D43" s="5"/>
      <c r="L43" s="13"/>
      <c r="M43" s="13"/>
    </row>
    <row r="44" spans="2:15">
      <c r="B44" s="181" t="s">
        <v>13</v>
      </c>
      <c r="C44" s="183" t="s">
        <v>26</v>
      </c>
      <c r="D44" s="184"/>
      <c r="E44" s="184"/>
      <c r="F44" s="184"/>
      <c r="G44" s="184"/>
      <c r="H44" s="184"/>
      <c r="I44" s="184"/>
      <c r="J44" s="184"/>
      <c r="K44" s="184"/>
      <c r="L44" s="13"/>
      <c r="M44" s="13"/>
    </row>
    <row r="45" spans="2:15">
      <c r="B45" s="181"/>
      <c r="C45" s="183"/>
      <c r="D45" s="184"/>
      <c r="E45" s="184"/>
      <c r="F45" s="184"/>
      <c r="G45" s="184"/>
      <c r="H45" s="184"/>
      <c r="I45" s="184"/>
      <c r="J45" s="184"/>
      <c r="K45" s="184"/>
      <c r="L45" s="13"/>
      <c r="M45" s="13"/>
    </row>
    <row r="46" spans="2:15">
      <c r="B46" s="181"/>
      <c r="C46" s="183"/>
      <c r="D46" s="184"/>
      <c r="E46" s="184"/>
      <c r="F46" s="184"/>
      <c r="G46" s="184"/>
      <c r="H46" s="184"/>
      <c r="I46" s="184"/>
      <c r="J46" s="184"/>
      <c r="K46" s="184"/>
    </row>
    <row r="47" spans="2:15">
      <c r="D47" s="5"/>
    </row>
    <row r="48" spans="2:15">
      <c r="B48" s="181" t="s">
        <v>46</v>
      </c>
      <c r="C48" s="182" t="s">
        <v>47</v>
      </c>
      <c r="D48" s="184"/>
      <c r="E48" s="184"/>
      <c r="F48" s="184"/>
      <c r="G48" s="184"/>
      <c r="H48" s="184"/>
      <c r="I48" s="184"/>
      <c r="J48" s="184"/>
      <c r="K48" s="184"/>
    </row>
    <row r="49" spans="2:11">
      <c r="B49" s="181"/>
      <c r="C49" s="183"/>
      <c r="D49" s="184"/>
      <c r="E49" s="184"/>
      <c r="F49" s="184"/>
      <c r="G49" s="184"/>
      <c r="H49" s="184"/>
      <c r="I49" s="184"/>
      <c r="J49" s="184"/>
      <c r="K49" s="184"/>
    </row>
    <row r="50" spans="2:11">
      <c r="B50" s="181"/>
      <c r="C50" s="183"/>
      <c r="D50" s="184"/>
      <c r="E50" s="184"/>
      <c r="F50" s="184"/>
      <c r="G50" s="184"/>
      <c r="H50" s="184"/>
      <c r="I50" s="184"/>
      <c r="J50" s="184"/>
      <c r="K50" s="184"/>
    </row>
    <row r="51" spans="2:11">
      <c r="D51" s="5"/>
    </row>
  </sheetData>
  <sheetProtection sheet="1" selectLockedCells="1"/>
  <mergeCells count="61">
    <mergeCell ref="D1:E1"/>
    <mergeCell ref="F1:I1"/>
    <mergeCell ref="F2:I2"/>
    <mergeCell ref="D9:K9"/>
    <mergeCell ref="C34:C36"/>
    <mergeCell ref="D34:K36"/>
    <mergeCell ref="D21:K22"/>
    <mergeCell ref="D23:K24"/>
    <mergeCell ref="D25:K26"/>
    <mergeCell ref="D27:K28"/>
    <mergeCell ref="D31:K32"/>
    <mergeCell ref="C21:C22"/>
    <mergeCell ref="C23:C24"/>
    <mergeCell ref="C25:C26"/>
    <mergeCell ref="C27:C28"/>
    <mergeCell ref="C31:C32"/>
    <mergeCell ref="O7:O10"/>
    <mergeCell ref="O11:O18"/>
    <mergeCell ref="R7:R10"/>
    <mergeCell ref="B34:B38"/>
    <mergeCell ref="B21:B32"/>
    <mergeCell ref="C10:C13"/>
    <mergeCell ref="D10:K13"/>
    <mergeCell ref="C15:C18"/>
    <mergeCell ref="D15:K18"/>
    <mergeCell ref="B5:B13"/>
    <mergeCell ref="B15:B18"/>
    <mergeCell ref="R11:R18"/>
    <mergeCell ref="N3:N6"/>
    <mergeCell ref="N7:N18"/>
    <mergeCell ref="I7:K7"/>
    <mergeCell ref="I8:K8"/>
    <mergeCell ref="U7:U10"/>
    <mergeCell ref="U11:U18"/>
    <mergeCell ref="V11:V17"/>
    <mergeCell ref="W11:W17"/>
    <mergeCell ref="U2:W2"/>
    <mergeCell ref="W7:W9"/>
    <mergeCell ref="U3:W4"/>
    <mergeCell ref="U5:W6"/>
    <mergeCell ref="O2:R2"/>
    <mergeCell ref="O3:O4"/>
    <mergeCell ref="O5:O6"/>
    <mergeCell ref="P3:R4"/>
    <mergeCell ref="P5:R6"/>
    <mergeCell ref="B48:B50"/>
    <mergeCell ref="C48:C50"/>
    <mergeCell ref="D48:K50"/>
    <mergeCell ref="I5:K5"/>
    <mergeCell ref="I6:K6"/>
    <mergeCell ref="B44:B46"/>
    <mergeCell ref="C44:C46"/>
    <mergeCell ref="D44:K46"/>
    <mergeCell ref="C40:C42"/>
    <mergeCell ref="D40:K42"/>
    <mergeCell ref="B40:B42"/>
    <mergeCell ref="C37:C38"/>
    <mergeCell ref="D37:K38"/>
    <mergeCell ref="C5:C8"/>
    <mergeCell ref="C29:C30"/>
    <mergeCell ref="D29:K30"/>
  </mergeCells>
  <phoneticPr fontId="2"/>
  <pageMargins left="0.69" right="0.53" top="0.81" bottom="0.26" header="0.27559055118110237" footer="0.19685039370078741"/>
  <pageSetup paperSize="8" scale="70" orientation="landscape" verticalDpi="0" r:id="rId1"/>
  <headerFooter>
    <oddHeader>&amp;C&amp;"-,太字"&amp;24創業計画書</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リスト!$C$1:$C$20</xm:f>
          </x14:formula1>
          <xm:sqref>J2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L30"/>
  <sheetViews>
    <sheetView showGridLines="0" zoomScale="70" zoomScaleNormal="70" workbookViewId="0">
      <selection activeCell="C6" sqref="C6"/>
    </sheetView>
  </sheetViews>
  <sheetFormatPr defaultRowHeight="18.75"/>
  <cols>
    <col min="1" max="1" width="2.25" style="21" customWidth="1"/>
    <col min="2" max="2" width="9" style="21"/>
    <col min="3" max="3" width="7.625" style="21" customWidth="1"/>
    <col min="4" max="4" width="4.375" style="21" bestFit="1" customWidth="1"/>
    <col min="5" max="5" width="7.125" style="21" bestFit="1" customWidth="1"/>
    <col min="6" max="6" width="4.375" style="21" bestFit="1" customWidth="1"/>
    <col min="7" max="7" width="9" style="21"/>
    <col min="8" max="8" width="4.375" style="21" bestFit="1" customWidth="1"/>
    <col min="9" max="9" width="9" style="21"/>
    <col min="10" max="10" width="4.625" style="21" customWidth="1"/>
    <col min="11" max="11" width="10.625" style="21" bestFit="1" customWidth="1"/>
    <col min="12" max="12" width="2.25" style="53" customWidth="1"/>
    <col min="13" max="13" width="5.75" style="53" customWidth="1"/>
    <col min="14" max="14" width="2.125" style="21" customWidth="1"/>
    <col min="15" max="15" width="9" style="21"/>
    <col min="16" max="16" width="8.5" style="21" customWidth="1"/>
    <col min="17" max="17" width="4.375" style="21" bestFit="1" customWidth="1"/>
    <col min="18" max="18" width="8.125" style="21" customWidth="1"/>
    <col min="19" max="19" width="4.375" style="21" customWidth="1"/>
    <col min="20" max="20" width="9" style="21"/>
    <col min="21" max="21" width="4.375" style="21" bestFit="1" customWidth="1"/>
    <col min="22" max="22" width="9" style="21"/>
    <col min="23" max="23" width="4.25" style="21" customWidth="1"/>
    <col min="24" max="24" width="10.625" style="21" bestFit="1" customWidth="1"/>
    <col min="25" max="25" width="2.375" style="53" customWidth="1"/>
    <col min="26" max="26" width="6.125" style="53" customWidth="1"/>
    <col min="27" max="27" width="2.375" style="21" customWidth="1"/>
    <col min="28" max="28" width="9" style="21"/>
    <col min="29" max="29" width="8.5" style="21" customWidth="1"/>
    <col min="30" max="30" width="4.375" style="21" bestFit="1" customWidth="1"/>
    <col min="31" max="31" width="7.875" style="21" customWidth="1"/>
    <col min="32" max="32" width="4.375" style="21" bestFit="1" customWidth="1"/>
    <col min="33" max="33" width="9" style="21"/>
    <col min="34" max="34" width="4.375" style="21" bestFit="1" customWidth="1"/>
    <col min="35" max="35" width="9" style="21"/>
    <col min="36" max="36" width="4.25" style="21" customWidth="1"/>
    <col min="37" max="37" width="10.625" style="21" bestFit="1" customWidth="1"/>
    <col min="38" max="38" width="2" style="21" customWidth="1"/>
    <col min="39" max="16384" width="9" style="21"/>
  </cols>
  <sheetData>
    <row r="1" spans="1:38" ht="11.25" customHeight="1"/>
    <row r="2" spans="1:38" ht="33">
      <c r="B2" s="123" t="s">
        <v>124</v>
      </c>
      <c r="E2" s="268" t="s">
        <v>136</v>
      </c>
      <c r="F2" s="269"/>
      <c r="G2" s="269"/>
      <c r="H2" s="269"/>
      <c r="I2" s="269"/>
      <c r="J2" s="269"/>
      <c r="K2" s="269"/>
      <c r="L2" s="141"/>
      <c r="M2" s="141"/>
    </row>
    <row r="3" spans="1:38" ht="33.75" customHeight="1">
      <c r="B3" s="253" t="s">
        <v>41</v>
      </c>
      <c r="C3" s="253"/>
      <c r="D3" s="253"/>
      <c r="E3" s="253"/>
      <c r="F3" s="253"/>
      <c r="G3" s="253"/>
      <c r="H3" s="253"/>
      <c r="I3" s="253"/>
      <c r="J3" s="253"/>
      <c r="K3" s="253"/>
      <c r="L3" s="97"/>
      <c r="M3" s="97"/>
      <c r="O3" s="253" t="s">
        <v>122</v>
      </c>
      <c r="P3" s="253"/>
      <c r="Q3" s="253"/>
      <c r="R3" s="253"/>
      <c r="S3" s="253"/>
      <c r="T3" s="253"/>
      <c r="U3" s="253"/>
      <c r="V3" s="253"/>
      <c r="W3" s="253"/>
      <c r="X3" s="253"/>
      <c r="Y3" s="97"/>
      <c r="Z3" s="97"/>
      <c r="AB3" s="253" t="s">
        <v>123</v>
      </c>
      <c r="AC3" s="253"/>
      <c r="AD3" s="253"/>
      <c r="AE3" s="253"/>
      <c r="AF3" s="253"/>
      <c r="AG3" s="253"/>
      <c r="AH3" s="253"/>
      <c r="AI3" s="253"/>
      <c r="AJ3" s="253"/>
      <c r="AK3" s="253"/>
    </row>
    <row r="4" spans="1:38" s="53" customFormat="1" ht="24">
      <c r="B4" s="97"/>
      <c r="C4" s="252" t="s">
        <v>125</v>
      </c>
      <c r="D4" s="252"/>
      <c r="E4" s="252"/>
      <c r="F4" s="97"/>
      <c r="G4" s="120" t="s">
        <v>126</v>
      </c>
      <c r="H4" s="97"/>
      <c r="I4" s="153" t="s">
        <v>127</v>
      </c>
      <c r="J4" s="97"/>
      <c r="K4" s="257" t="s">
        <v>128</v>
      </c>
      <c r="L4" s="142"/>
      <c r="M4" s="142"/>
      <c r="O4" s="97"/>
      <c r="P4" s="252" t="s">
        <v>125</v>
      </c>
      <c r="Q4" s="252"/>
      <c r="R4" s="252"/>
      <c r="S4" s="97"/>
      <c r="T4" s="120" t="s">
        <v>126</v>
      </c>
      <c r="U4" s="97"/>
      <c r="V4" s="153" t="s">
        <v>127</v>
      </c>
      <c r="W4" s="97"/>
      <c r="X4" s="257" t="s">
        <v>128</v>
      </c>
      <c r="Y4" s="142"/>
      <c r="Z4" s="142"/>
      <c r="AB4" s="97"/>
      <c r="AC4" s="252" t="s">
        <v>125</v>
      </c>
      <c r="AD4" s="252"/>
      <c r="AE4" s="252"/>
      <c r="AF4" s="97"/>
      <c r="AG4" s="120" t="s">
        <v>126</v>
      </c>
      <c r="AH4" s="97"/>
      <c r="AI4" s="153" t="s">
        <v>127</v>
      </c>
      <c r="AJ4" s="97"/>
      <c r="AK4" s="257" t="s">
        <v>128</v>
      </c>
    </row>
    <row r="5" spans="1:38" ht="24">
      <c r="C5" s="118" t="s">
        <v>116</v>
      </c>
      <c r="D5" s="114"/>
      <c r="E5" s="118" t="s">
        <v>117</v>
      </c>
      <c r="F5" s="114"/>
      <c r="G5" s="121" t="s">
        <v>131</v>
      </c>
      <c r="H5" s="114"/>
      <c r="I5" s="154" t="s">
        <v>119</v>
      </c>
      <c r="K5" s="258"/>
      <c r="L5" s="96"/>
      <c r="M5" s="96"/>
      <c r="P5" s="118" t="s">
        <v>116</v>
      </c>
      <c r="Q5" s="114"/>
      <c r="R5" s="118" t="s">
        <v>117</v>
      </c>
      <c r="S5" s="114"/>
      <c r="T5" s="121" t="s">
        <v>118</v>
      </c>
      <c r="U5" s="114"/>
      <c r="V5" s="154" t="s">
        <v>119</v>
      </c>
      <c r="X5" s="258"/>
      <c r="Y5" s="96"/>
      <c r="Z5" s="96"/>
      <c r="AC5" s="118" t="s">
        <v>116</v>
      </c>
      <c r="AD5" s="114"/>
      <c r="AE5" s="118" t="s">
        <v>117</v>
      </c>
      <c r="AF5" s="114"/>
      <c r="AG5" s="121" t="s">
        <v>118</v>
      </c>
      <c r="AH5" s="114"/>
      <c r="AI5" s="154" t="s">
        <v>119</v>
      </c>
      <c r="AK5" s="258"/>
    </row>
    <row r="6" spans="1:38" ht="34.5" customHeight="1">
      <c r="B6" s="60" t="s">
        <v>112</v>
      </c>
      <c r="C6" s="135"/>
      <c r="D6" s="115" t="s">
        <v>120</v>
      </c>
      <c r="E6" s="139"/>
      <c r="F6" s="115" t="s">
        <v>120</v>
      </c>
      <c r="G6" s="136"/>
      <c r="H6" s="115" t="s">
        <v>120</v>
      </c>
      <c r="I6" s="155"/>
      <c r="J6" s="115" t="s">
        <v>77</v>
      </c>
      <c r="K6" s="125">
        <f>C6*E6*G6*I6</f>
        <v>0</v>
      </c>
      <c r="L6" s="143"/>
      <c r="M6" s="143"/>
      <c r="O6" s="60" t="s">
        <v>112</v>
      </c>
      <c r="P6" s="135"/>
      <c r="Q6" s="115" t="s">
        <v>120</v>
      </c>
      <c r="R6" s="139"/>
      <c r="S6" s="115" t="s">
        <v>120</v>
      </c>
      <c r="T6" s="136"/>
      <c r="U6" s="115" t="s">
        <v>120</v>
      </c>
      <c r="V6" s="155"/>
      <c r="W6" s="115" t="s">
        <v>77</v>
      </c>
      <c r="X6" s="125">
        <f>P6*R6*T6*V6</f>
        <v>0</v>
      </c>
      <c r="Y6" s="143"/>
      <c r="Z6" s="143"/>
      <c r="AB6" s="60" t="s">
        <v>112</v>
      </c>
      <c r="AC6" s="135"/>
      <c r="AD6" s="115" t="s">
        <v>120</v>
      </c>
      <c r="AE6" s="139"/>
      <c r="AF6" s="115" t="s">
        <v>120</v>
      </c>
      <c r="AG6" s="136"/>
      <c r="AH6" s="115" t="s">
        <v>120</v>
      </c>
      <c r="AI6" s="155"/>
      <c r="AJ6" s="115" t="s">
        <v>77</v>
      </c>
      <c r="AK6" s="125">
        <f>AC6*AE6*AG6*AI6</f>
        <v>0</v>
      </c>
    </row>
    <row r="7" spans="1:38" ht="34.5" customHeight="1">
      <c r="B7" s="116" t="s">
        <v>113</v>
      </c>
      <c r="C7" s="137"/>
      <c r="D7" s="117" t="s">
        <v>120</v>
      </c>
      <c r="E7" s="140"/>
      <c r="F7" s="117" t="s">
        <v>120</v>
      </c>
      <c r="G7" s="138"/>
      <c r="H7" s="117" t="s">
        <v>120</v>
      </c>
      <c r="I7" s="156"/>
      <c r="J7" s="117" t="s">
        <v>77</v>
      </c>
      <c r="K7" s="125">
        <f t="shared" ref="K7:K9" si="0">C7*E7*G7*I7</f>
        <v>0</v>
      </c>
      <c r="L7" s="143"/>
      <c r="M7" s="143"/>
      <c r="O7" s="116" t="s">
        <v>113</v>
      </c>
      <c r="P7" s="137"/>
      <c r="Q7" s="117" t="s">
        <v>120</v>
      </c>
      <c r="R7" s="140"/>
      <c r="S7" s="117" t="s">
        <v>120</v>
      </c>
      <c r="T7" s="138"/>
      <c r="U7" s="117" t="s">
        <v>120</v>
      </c>
      <c r="V7" s="156"/>
      <c r="W7" s="117" t="s">
        <v>77</v>
      </c>
      <c r="X7" s="125">
        <f>P7*R7*T7*V7</f>
        <v>0</v>
      </c>
      <c r="Y7" s="143"/>
      <c r="Z7" s="143"/>
      <c r="AB7" s="116" t="s">
        <v>113</v>
      </c>
      <c r="AC7" s="137"/>
      <c r="AD7" s="117" t="s">
        <v>120</v>
      </c>
      <c r="AE7" s="140"/>
      <c r="AF7" s="117" t="s">
        <v>120</v>
      </c>
      <c r="AG7" s="138"/>
      <c r="AH7" s="117" t="s">
        <v>120</v>
      </c>
      <c r="AI7" s="156"/>
      <c r="AJ7" s="117" t="s">
        <v>77</v>
      </c>
      <c r="AK7" s="125">
        <f t="shared" ref="AK7:AK9" si="1">AC7*AE7*AG7*AI7</f>
        <v>0</v>
      </c>
    </row>
    <row r="8" spans="1:38" ht="34.5" customHeight="1">
      <c r="B8" s="116" t="s">
        <v>114</v>
      </c>
      <c r="C8" s="137"/>
      <c r="D8" s="117" t="s">
        <v>120</v>
      </c>
      <c r="E8" s="140"/>
      <c r="F8" s="117" t="s">
        <v>120</v>
      </c>
      <c r="G8" s="138"/>
      <c r="H8" s="117" t="s">
        <v>120</v>
      </c>
      <c r="I8" s="156"/>
      <c r="J8" s="117" t="s">
        <v>77</v>
      </c>
      <c r="K8" s="125">
        <f t="shared" si="0"/>
        <v>0</v>
      </c>
      <c r="L8" s="143"/>
      <c r="M8" s="143"/>
      <c r="O8" s="116" t="s">
        <v>114</v>
      </c>
      <c r="P8" s="137"/>
      <c r="Q8" s="117" t="s">
        <v>120</v>
      </c>
      <c r="R8" s="140"/>
      <c r="S8" s="117" t="s">
        <v>120</v>
      </c>
      <c r="T8" s="138"/>
      <c r="U8" s="117" t="s">
        <v>120</v>
      </c>
      <c r="V8" s="156"/>
      <c r="W8" s="117" t="s">
        <v>77</v>
      </c>
      <c r="X8" s="125">
        <f>P8*R8*T8*V8</f>
        <v>0</v>
      </c>
      <c r="Y8" s="143"/>
      <c r="Z8" s="143"/>
      <c r="AB8" s="116" t="s">
        <v>114</v>
      </c>
      <c r="AC8" s="137"/>
      <c r="AD8" s="117" t="s">
        <v>120</v>
      </c>
      <c r="AE8" s="140"/>
      <c r="AF8" s="117" t="s">
        <v>120</v>
      </c>
      <c r="AG8" s="138"/>
      <c r="AH8" s="117" t="s">
        <v>120</v>
      </c>
      <c r="AI8" s="156"/>
      <c r="AJ8" s="117" t="s">
        <v>77</v>
      </c>
      <c r="AK8" s="125">
        <f t="shared" si="1"/>
        <v>0</v>
      </c>
    </row>
    <row r="9" spans="1:38" ht="34.5" customHeight="1">
      <c r="B9" s="116" t="s">
        <v>115</v>
      </c>
      <c r="C9" s="137"/>
      <c r="D9" s="117" t="s">
        <v>120</v>
      </c>
      <c r="E9" s="140"/>
      <c r="F9" s="117" t="s">
        <v>120</v>
      </c>
      <c r="G9" s="138"/>
      <c r="H9" s="117" t="s">
        <v>120</v>
      </c>
      <c r="I9" s="156"/>
      <c r="J9" s="117" t="s">
        <v>77</v>
      </c>
      <c r="K9" s="125">
        <f t="shared" si="0"/>
        <v>0</v>
      </c>
      <c r="L9" s="143"/>
      <c r="M9" s="143"/>
      <c r="O9" s="116" t="s">
        <v>115</v>
      </c>
      <c r="P9" s="137"/>
      <c r="Q9" s="117" t="s">
        <v>120</v>
      </c>
      <c r="R9" s="140"/>
      <c r="S9" s="117" t="s">
        <v>120</v>
      </c>
      <c r="T9" s="138"/>
      <c r="U9" s="117" t="s">
        <v>120</v>
      </c>
      <c r="V9" s="156"/>
      <c r="W9" s="117" t="s">
        <v>77</v>
      </c>
      <c r="X9" s="125">
        <f>P9*R9*T9*V9</f>
        <v>0</v>
      </c>
      <c r="Y9" s="143"/>
      <c r="Z9" s="143"/>
      <c r="AB9" s="116" t="s">
        <v>115</v>
      </c>
      <c r="AC9" s="137"/>
      <c r="AD9" s="117" t="s">
        <v>120</v>
      </c>
      <c r="AE9" s="140"/>
      <c r="AF9" s="117" t="s">
        <v>120</v>
      </c>
      <c r="AG9" s="138"/>
      <c r="AH9" s="117" t="s">
        <v>120</v>
      </c>
      <c r="AI9" s="156"/>
      <c r="AJ9" s="117" t="s">
        <v>77</v>
      </c>
      <c r="AK9" s="125">
        <f t="shared" si="1"/>
        <v>0</v>
      </c>
    </row>
    <row r="10" spans="1:38">
      <c r="C10" s="114"/>
      <c r="D10" s="114"/>
      <c r="E10" s="114"/>
      <c r="F10" s="114"/>
      <c r="G10" s="114"/>
      <c r="H10" s="114"/>
      <c r="I10" s="256" t="s">
        <v>121</v>
      </c>
      <c r="J10" s="256"/>
      <c r="K10" s="124">
        <f>SUM(K6:K9)</f>
        <v>0</v>
      </c>
      <c r="L10" s="144"/>
      <c r="M10" s="144"/>
      <c r="P10" s="114"/>
      <c r="Q10" s="114"/>
      <c r="R10" s="114"/>
      <c r="S10" s="114"/>
      <c r="T10" s="114"/>
      <c r="U10" s="114"/>
      <c r="V10" s="256" t="s">
        <v>121</v>
      </c>
      <c r="W10" s="256"/>
      <c r="X10" s="124">
        <f>SUM(X6:X9)</f>
        <v>0</v>
      </c>
      <c r="Y10" s="144"/>
      <c r="Z10" s="144"/>
      <c r="AC10" s="114"/>
      <c r="AD10" s="114"/>
      <c r="AE10" s="114"/>
      <c r="AF10" s="114"/>
      <c r="AG10" s="114"/>
      <c r="AH10" s="114"/>
      <c r="AI10" s="256" t="s">
        <v>121</v>
      </c>
      <c r="AJ10" s="256"/>
      <c r="AK10" s="124">
        <f>SUM(AK6:AK9)</f>
        <v>0</v>
      </c>
    </row>
    <row r="11" spans="1:38">
      <c r="C11" s="114"/>
      <c r="D11" s="114"/>
      <c r="E11" s="114"/>
      <c r="F11" s="114"/>
      <c r="G11" s="114"/>
      <c r="H11" s="114"/>
      <c r="I11" s="254" t="s">
        <v>129</v>
      </c>
      <c r="J11" s="254"/>
      <c r="K11" s="124">
        <f>(C6*E6*I6)+(C7*E7*I7)+(C8*E8*I8)+(C9*E9*I9)</f>
        <v>0</v>
      </c>
      <c r="L11" s="144"/>
      <c r="M11" s="144"/>
      <c r="P11" s="114"/>
      <c r="Q11" s="114"/>
      <c r="R11" s="114"/>
      <c r="S11" s="114"/>
      <c r="T11" s="114"/>
      <c r="U11" s="114"/>
      <c r="V11" s="254" t="s">
        <v>129</v>
      </c>
      <c r="W11" s="254"/>
      <c r="X11" s="124">
        <f>(P6*R6*V6)+(P7*R7*V7)+(P8*R8*V8)+(P9*R9*V9)</f>
        <v>0</v>
      </c>
      <c r="Y11" s="144"/>
      <c r="Z11" s="144"/>
      <c r="AC11" s="114"/>
      <c r="AD11" s="114"/>
      <c r="AE11" s="114"/>
      <c r="AF11" s="114"/>
      <c r="AG11" s="114"/>
      <c r="AH11" s="114"/>
      <c r="AI11" s="254" t="s">
        <v>129</v>
      </c>
      <c r="AJ11" s="254"/>
      <c r="AK11" s="124">
        <f>(AC6*AE6*AI6)+(AC7*AE7*AI7)+(AC8*AE8*AI8)+(AC9*AE9*AI9)</f>
        <v>0</v>
      </c>
    </row>
    <row r="12" spans="1:38">
      <c r="C12" s="114"/>
      <c r="D12" s="114"/>
      <c r="E12" s="114"/>
      <c r="F12" s="114"/>
      <c r="G12" s="114"/>
      <c r="H12" s="114"/>
      <c r="I12" s="254" t="s">
        <v>130</v>
      </c>
      <c r="J12" s="254"/>
      <c r="K12" s="124" t="e">
        <f>K10/K11</f>
        <v>#DIV/0!</v>
      </c>
      <c r="L12" s="144"/>
      <c r="M12" s="144"/>
      <c r="V12" s="254" t="s">
        <v>130</v>
      </c>
      <c r="W12" s="254"/>
      <c r="X12" s="124" t="e">
        <f>X10/X11</f>
        <v>#DIV/0!</v>
      </c>
      <c r="Y12" s="144"/>
      <c r="Z12" s="144"/>
      <c r="AI12" s="254" t="s">
        <v>130</v>
      </c>
      <c r="AJ12" s="254"/>
      <c r="AK12" s="124" t="e">
        <f>AK10/AK11</f>
        <v>#DIV/0!</v>
      </c>
    </row>
    <row r="13" spans="1:38" ht="22.5" customHeight="1">
      <c r="C13" s="114"/>
      <c r="D13" s="114"/>
      <c r="E13" s="114"/>
      <c r="F13" s="114"/>
      <c r="G13" s="114"/>
      <c r="H13" s="114"/>
      <c r="I13" s="119"/>
      <c r="J13" s="119"/>
      <c r="V13" s="119"/>
      <c r="W13" s="119"/>
      <c r="AI13" s="119"/>
      <c r="AJ13" s="119"/>
    </row>
    <row r="14" spans="1:38" ht="62.25" customHeight="1">
      <c r="C14" s="114"/>
      <c r="D14" s="114"/>
      <c r="E14" s="114"/>
      <c r="F14" s="114"/>
      <c r="G14" s="114"/>
      <c r="H14" s="114"/>
      <c r="I14" s="119"/>
      <c r="J14" s="119"/>
      <c r="V14" s="119"/>
      <c r="W14" s="119"/>
      <c r="AI14" s="119"/>
      <c r="AJ14" s="119"/>
    </row>
    <row r="15" spans="1:38" ht="24">
      <c r="A15" s="149"/>
      <c r="B15" s="262" t="s">
        <v>146</v>
      </c>
      <c r="C15" s="262"/>
      <c r="D15" s="262"/>
      <c r="E15" s="262"/>
      <c r="F15" s="262"/>
      <c r="G15" s="262"/>
      <c r="H15" s="262"/>
      <c r="I15" s="262"/>
      <c r="J15" s="262"/>
      <c r="K15" s="262"/>
      <c r="L15" s="146"/>
      <c r="M15" s="97"/>
      <c r="N15" s="148"/>
      <c r="O15" s="262" t="s">
        <v>146</v>
      </c>
      <c r="P15" s="262"/>
      <c r="Q15" s="262"/>
      <c r="R15" s="262"/>
      <c r="S15" s="262"/>
      <c r="T15" s="262"/>
      <c r="U15" s="262"/>
      <c r="V15" s="262"/>
      <c r="W15" s="262"/>
      <c r="X15" s="262"/>
      <c r="Y15" s="263"/>
      <c r="Z15" s="97"/>
      <c r="AA15" s="148"/>
      <c r="AB15" s="262" t="s">
        <v>146</v>
      </c>
      <c r="AC15" s="262"/>
      <c r="AD15" s="262"/>
      <c r="AE15" s="262"/>
      <c r="AF15" s="262"/>
      <c r="AG15" s="262"/>
      <c r="AH15" s="262"/>
      <c r="AI15" s="262"/>
      <c r="AJ15" s="262"/>
      <c r="AK15" s="262"/>
      <c r="AL15" s="148"/>
    </row>
    <row r="16" spans="1:38" ht="18.75" customHeight="1">
      <c r="A16" s="149"/>
      <c r="B16" s="264" t="s">
        <v>133</v>
      </c>
      <c r="C16" s="261" t="s">
        <v>132</v>
      </c>
      <c r="D16" s="261"/>
      <c r="E16" s="261"/>
      <c r="F16" s="245" t="s">
        <v>135</v>
      </c>
      <c r="G16" s="245"/>
      <c r="H16" s="245"/>
      <c r="I16" s="245"/>
      <c r="J16" s="245"/>
      <c r="K16" s="245"/>
      <c r="L16" s="147"/>
      <c r="M16" s="49"/>
      <c r="N16" s="148"/>
      <c r="O16" s="264" t="s">
        <v>133</v>
      </c>
      <c r="P16" s="261" t="s">
        <v>132</v>
      </c>
      <c r="Q16" s="261"/>
      <c r="R16" s="261"/>
      <c r="S16" s="245" t="s">
        <v>135</v>
      </c>
      <c r="T16" s="245"/>
      <c r="U16" s="245"/>
      <c r="V16" s="245"/>
      <c r="W16" s="245"/>
      <c r="X16" s="245"/>
      <c r="Y16" s="263"/>
      <c r="Z16" s="49"/>
      <c r="AA16" s="148"/>
      <c r="AB16" s="264" t="s">
        <v>133</v>
      </c>
      <c r="AC16" s="261" t="s">
        <v>132</v>
      </c>
      <c r="AD16" s="261"/>
      <c r="AE16" s="261"/>
      <c r="AF16" s="245" t="s">
        <v>135</v>
      </c>
      <c r="AG16" s="245"/>
      <c r="AH16" s="245"/>
      <c r="AI16" s="245"/>
      <c r="AJ16" s="245"/>
      <c r="AK16" s="245"/>
      <c r="AL16" s="148"/>
    </row>
    <row r="17" spans="1:38" ht="65.25" customHeight="1">
      <c r="A17" s="149"/>
      <c r="B17" s="264"/>
      <c r="C17" s="260" t="s">
        <v>139</v>
      </c>
      <c r="D17" s="260"/>
      <c r="E17" s="260"/>
      <c r="F17" s="247"/>
      <c r="G17" s="247"/>
      <c r="H17" s="247"/>
      <c r="I17" s="247"/>
      <c r="J17" s="247"/>
      <c r="K17" s="247"/>
      <c r="L17" s="147"/>
      <c r="M17" s="145"/>
      <c r="N17" s="148"/>
      <c r="O17" s="264"/>
      <c r="P17" s="260" t="s">
        <v>139</v>
      </c>
      <c r="Q17" s="260"/>
      <c r="R17" s="260"/>
      <c r="S17" s="247"/>
      <c r="T17" s="247"/>
      <c r="U17" s="247"/>
      <c r="V17" s="247"/>
      <c r="W17" s="247"/>
      <c r="X17" s="247"/>
      <c r="Y17" s="263"/>
      <c r="Z17" s="145"/>
      <c r="AA17" s="148"/>
      <c r="AB17" s="264"/>
      <c r="AC17" s="260" t="s">
        <v>139</v>
      </c>
      <c r="AD17" s="260"/>
      <c r="AE17" s="260"/>
      <c r="AF17" s="247"/>
      <c r="AG17" s="247"/>
      <c r="AH17" s="247"/>
      <c r="AI17" s="247"/>
      <c r="AJ17" s="247"/>
      <c r="AK17" s="247"/>
      <c r="AL17" s="148"/>
    </row>
    <row r="18" spans="1:38" ht="65.25" customHeight="1">
      <c r="A18" s="149"/>
      <c r="B18" s="264"/>
      <c r="C18" s="260" t="s">
        <v>140</v>
      </c>
      <c r="D18" s="260"/>
      <c r="E18" s="260"/>
      <c r="F18" s="247"/>
      <c r="G18" s="247"/>
      <c r="H18" s="247"/>
      <c r="I18" s="247"/>
      <c r="J18" s="247"/>
      <c r="K18" s="247"/>
      <c r="L18" s="147"/>
      <c r="M18" s="145"/>
      <c r="N18" s="148"/>
      <c r="O18" s="264"/>
      <c r="P18" s="260" t="s">
        <v>140</v>
      </c>
      <c r="Q18" s="260"/>
      <c r="R18" s="260"/>
      <c r="S18" s="247"/>
      <c r="T18" s="247"/>
      <c r="U18" s="247"/>
      <c r="V18" s="247"/>
      <c r="W18" s="247"/>
      <c r="X18" s="247"/>
      <c r="Y18" s="263"/>
      <c r="Z18" s="145"/>
      <c r="AA18" s="148"/>
      <c r="AB18" s="264"/>
      <c r="AC18" s="260" t="s">
        <v>140</v>
      </c>
      <c r="AD18" s="260"/>
      <c r="AE18" s="260"/>
      <c r="AF18" s="247"/>
      <c r="AG18" s="247"/>
      <c r="AH18" s="247"/>
      <c r="AI18" s="247"/>
      <c r="AJ18" s="247"/>
      <c r="AK18" s="247"/>
      <c r="AL18" s="148"/>
    </row>
    <row r="19" spans="1:38" ht="65.25" customHeight="1">
      <c r="A19" s="149"/>
      <c r="B19" s="264"/>
      <c r="C19" s="260" t="s">
        <v>141</v>
      </c>
      <c r="D19" s="260"/>
      <c r="E19" s="260"/>
      <c r="F19" s="247"/>
      <c r="G19" s="247"/>
      <c r="H19" s="247"/>
      <c r="I19" s="247"/>
      <c r="J19" s="247"/>
      <c r="K19" s="247"/>
      <c r="L19" s="147"/>
      <c r="M19" s="145"/>
      <c r="N19" s="148"/>
      <c r="O19" s="264"/>
      <c r="P19" s="260" t="s">
        <v>141</v>
      </c>
      <c r="Q19" s="260"/>
      <c r="R19" s="260"/>
      <c r="S19" s="247"/>
      <c r="T19" s="247"/>
      <c r="U19" s="247"/>
      <c r="V19" s="247"/>
      <c r="W19" s="247"/>
      <c r="X19" s="247"/>
      <c r="Y19" s="263"/>
      <c r="Z19" s="145"/>
      <c r="AA19" s="148"/>
      <c r="AB19" s="264"/>
      <c r="AC19" s="260" t="s">
        <v>141</v>
      </c>
      <c r="AD19" s="260"/>
      <c r="AE19" s="260"/>
      <c r="AF19" s="247"/>
      <c r="AG19" s="247"/>
      <c r="AH19" s="247"/>
      <c r="AI19" s="247"/>
      <c r="AJ19" s="247"/>
      <c r="AK19" s="247"/>
      <c r="AL19" s="148"/>
    </row>
    <row r="20" spans="1:38" ht="18.75" customHeight="1">
      <c r="A20" s="149"/>
      <c r="B20" s="265" t="s">
        <v>134</v>
      </c>
      <c r="C20" s="267" t="s">
        <v>132</v>
      </c>
      <c r="D20" s="267"/>
      <c r="E20" s="267"/>
      <c r="F20" s="245" t="s">
        <v>135</v>
      </c>
      <c r="G20" s="245"/>
      <c r="H20" s="245"/>
      <c r="I20" s="245"/>
      <c r="J20" s="245"/>
      <c r="K20" s="245"/>
      <c r="L20" s="147"/>
      <c r="M20" s="49"/>
      <c r="N20" s="148"/>
      <c r="O20" s="265" t="s">
        <v>134</v>
      </c>
      <c r="P20" s="267" t="s">
        <v>132</v>
      </c>
      <c r="Q20" s="267"/>
      <c r="R20" s="267"/>
      <c r="S20" s="245" t="s">
        <v>135</v>
      </c>
      <c r="T20" s="245"/>
      <c r="U20" s="245"/>
      <c r="V20" s="245"/>
      <c r="W20" s="245"/>
      <c r="X20" s="245"/>
      <c r="Y20" s="263"/>
      <c r="Z20" s="49"/>
      <c r="AA20" s="148"/>
      <c r="AB20" s="265" t="s">
        <v>134</v>
      </c>
      <c r="AC20" s="267" t="s">
        <v>132</v>
      </c>
      <c r="AD20" s="267"/>
      <c r="AE20" s="267"/>
      <c r="AF20" s="245" t="s">
        <v>135</v>
      </c>
      <c r="AG20" s="245"/>
      <c r="AH20" s="245"/>
      <c r="AI20" s="245"/>
      <c r="AJ20" s="245"/>
      <c r="AK20" s="245"/>
      <c r="AL20" s="148"/>
    </row>
    <row r="21" spans="1:38" ht="71.25" customHeight="1">
      <c r="A21" s="149"/>
      <c r="B21" s="265"/>
      <c r="C21" s="266" t="s">
        <v>142</v>
      </c>
      <c r="D21" s="266"/>
      <c r="E21" s="266"/>
      <c r="F21" s="247"/>
      <c r="G21" s="247"/>
      <c r="H21" s="247"/>
      <c r="I21" s="247"/>
      <c r="J21" s="247"/>
      <c r="K21" s="247"/>
      <c r="L21" s="147"/>
      <c r="M21" s="145"/>
      <c r="N21" s="148"/>
      <c r="O21" s="265"/>
      <c r="P21" s="266" t="s">
        <v>142</v>
      </c>
      <c r="Q21" s="266"/>
      <c r="R21" s="266"/>
      <c r="S21" s="247"/>
      <c r="T21" s="247"/>
      <c r="U21" s="247"/>
      <c r="V21" s="247"/>
      <c r="W21" s="247"/>
      <c r="X21" s="247"/>
      <c r="Y21" s="263"/>
      <c r="Z21" s="145"/>
      <c r="AA21" s="148"/>
      <c r="AB21" s="265"/>
      <c r="AC21" s="266" t="s">
        <v>142</v>
      </c>
      <c r="AD21" s="266"/>
      <c r="AE21" s="266"/>
      <c r="AF21" s="247"/>
      <c r="AG21" s="247"/>
      <c r="AH21" s="247"/>
      <c r="AI21" s="247"/>
      <c r="AJ21" s="247"/>
      <c r="AK21" s="247"/>
      <c r="AL21" s="148"/>
    </row>
    <row r="22" spans="1:38" ht="71.25" customHeight="1">
      <c r="A22" s="149"/>
      <c r="B22" s="265"/>
      <c r="C22" s="266" t="s">
        <v>143</v>
      </c>
      <c r="D22" s="266"/>
      <c r="E22" s="266"/>
      <c r="F22" s="247"/>
      <c r="G22" s="247"/>
      <c r="H22" s="247"/>
      <c r="I22" s="247"/>
      <c r="J22" s="247"/>
      <c r="K22" s="247"/>
      <c r="L22" s="147"/>
      <c r="M22" s="145"/>
      <c r="N22" s="148"/>
      <c r="O22" s="265"/>
      <c r="P22" s="266" t="s">
        <v>143</v>
      </c>
      <c r="Q22" s="266"/>
      <c r="R22" s="266"/>
      <c r="S22" s="247"/>
      <c r="T22" s="247"/>
      <c r="U22" s="247"/>
      <c r="V22" s="247"/>
      <c r="W22" s="247"/>
      <c r="X22" s="247"/>
      <c r="Y22" s="263"/>
      <c r="Z22" s="145"/>
      <c r="AA22" s="148"/>
      <c r="AB22" s="265"/>
      <c r="AC22" s="266" t="s">
        <v>143</v>
      </c>
      <c r="AD22" s="266"/>
      <c r="AE22" s="266"/>
      <c r="AF22" s="247"/>
      <c r="AG22" s="247"/>
      <c r="AH22" s="247"/>
      <c r="AI22" s="247"/>
      <c r="AJ22" s="247"/>
      <c r="AK22" s="247"/>
      <c r="AL22" s="148"/>
    </row>
    <row r="23" spans="1:38" ht="12.75" customHeight="1">
      <c r="A23" s="149"/>
      <c r="B23" s="148"/>
      <c r="C23" s="148"/>
      <c r="D23" s="148"/>
      <c r="E23" s="148"/>
      <c r="F23" s="148"/>
      <c r="G23" s="148"/>
      <c r="H23" s="148"/>
      <c r="I23" s="148"/>
      <c r="J23" s="148"/>
      <c r="K23" s="148"/>
      <c r="L23" s="147"/>
      <c r="N23" s="148"/>
      <c r="O23" s="148"/>
      <c r="P23" s="148"/>
      <c r="Q23" s="148"/>
      <c r="R23" s="148"/>
      <c r="S23" s="148"/>
      <c r="T23" s="148"/>
      <c r="U23" s="148"/>
      <c r="V23" s="148"/>
      <c r="W23" s="148"/>
      <c r="X23" s="148"/>
      <c r="Y23" s="263"/>
      <c r="AA23" s="148"/>
      <c r="AB23" s="148"/>
      <c r="AC23" s="148"/>
      <c r="AD23" s="148"/>
      <c r="AE23" s="148"/>
      <c r="AF23" s="148"/>
      <c r="AG23" s="148"/>
      <c r="AH23" s="148"/>
      <c r="AI23" s="148"/>
      <c r="AJ23" s="148"/>
      <c r="AK23" s="148"/>
      <c r="AL23" s="148"/>
    </row>
    <row r="24" spans="1:38" ht="26.25" customHeight="1">
      <c r="A24" s="255" t="s">
        <v>87</v>
      </c>
      <c r="B24" s="255"/>
      <c r="C24" s="255"/>
      <c r="D24" s="255"/>
      <c r="E24" s="255"/>
      <c r="F24" s="255"/>
      <c r="G24" s="255"/>
      <c r="H24" s="255"/>
      <c r="I24" s="255"/>
      <c r="J24" s="255"/>
      <c r="K24" s="255"/>
      <c r="L24" s="255"/>
      <c r="N24" s="255" t="s">
        <v>87</v>
      </c>
      <c r="O24" s="255"/>
      <c r="P24" s="255"/>
      <c r="Q24" s="255"/>
      <c r="R24" s="255"/>
      <c r="S24" s="255"/>
      <c r="T24" s="255"/>
      <c r="U24" s="255"/>
      <c r="V24" s="255"/>
      <c r="W24" s="255"/>
      <c r="X24" s="255"/>
      <c r="Y24" s="255"/>
      <c r="AA24" s="255" t="s">
        <v>87</v>
      </c>
      <c r="AB24" s="255"/>
      <c r="AC24" s="255"/>
      <c r="AD24" s="255"/>
      <c r="AE24" s="255"/>
      <c r="AF24" s="255"/>
      <c r="AG24" s="255"/>
      <c r="AH24" s="255"/>
      <c r="AI24" s="255"/>
      <c r="AJ24" s="255"/>
      <c r="AK24" s="255"/>
      <c r="AL24" s="255"/>
    </row>
    <row r="25" spans="1:38" ht="24">
      <c r="A25" s="150"/>
      <c r="B25" s="259" t="s">
        <v>147</v>
      </c>
      <c r="C25" s="259"/>
      <c r="D25" s="259"/>
      <c r="E25" s="259"/>
      <c r="F25" s="259"/>
      <c r="G25" s="259"/>
      <c r="H25" s="259"/>
      <c r="I25" s="259"/>
      <c r="J25" s="259"/>
      <c r="K25" s="259"/>
      <c r="L25" s="122"/>
      <c r="N25" s="150"/>
      <c r="O25" s="259" t="s">
        <v>147</v>
      </c>
      <c r="P25" s="259"/>
      <c r="Q25" s="259"/>
      <c r="R25" s="259"/>
      <c r="S25" s="259"/>
      <c r="T25" s="259"/>
      <c r="U25" s="259"/>
      <c r="V25" s="259"/>
      <c r="W25" s="259"/>
      <c r="X25" s="259"/>
      <c r="Y25" s="122"/>
      <c r="AA25" s="150"/>
      <c r="AB25" s="259" t="s">
        <v>147</v>
      </c>
      <c r="AC25" s="259"/>
      <c r="AD25" s="259"/>
      <c r="AE25" s="259"/>
      <c r="AF25" s="259"/>
      <c r="AG25" s="259"/>
      <c r="AH25" s="259"/>
      <c r="AI25" s="259"/>
      <c r="AJ25" s="259"/>
      <c r="AK25" s="259"/>
      <c r="AL25" s="122"/>
    </row>
    <row r="26" spans="1:38" ht="18.75" customHeight="1">
      <c r="A26" s="150"/>
      <c r="B26" s="251" t="s">
        <v>34</v>
      </c>
      <c r="C26" s="244" t="s">
        <v>132</v>
      </c>
      <c r="D26" s="244"/>
      <c r="E26" s="244"/>
      <c r="F26" s="245" t="s">
        <v>135</v>
      </c>
      <c r="G26" s="245"/>
      <c r="H26" s="245"/>
      <c r="I26" s="245"/>
      <c r="J26" s="245"/>
      <c r="K26" s="245"/>
      <c r="L26" s="152"/>
      <c r="N26" s="150"/>
      <c r="O26" s="251" t="s">
        <v>34</v>
      </c>
      <c r="P26" s="244" t="s">
        <v>132</v>
      </c>
      <c r="Q26" s="244"/>
      <c r="R26" s="244"/>
      <c r="S26" s="245" t="s">
        <v>135</v>
      </c>
      <c r="T26" s="245"/>
      <c r="U26" s="245"/>
      <c r="V26" s="245"/>
      <c r="W26" s="245"/>
      <c r="X26" s="245"/>
      <c r="Y26" s="152"/>
      <c r="AA26" s="150"/>
      <c r="AB26" s="251" t="s">
        <v>34</v>
      </c>
      <c r="AC26" s="244" t="s">
        <v>132</v>
      </c>
      <c r="AD26" s="244"/>
      <c r="AE26" s="244"/>
      <c r="AF26" s="245" t="s">
        <v>135</v>
      </c>
      <c r="AG26" s="245"/>
      <c r="AH26" s="245"/>
      <c r="AI26" s="245"/>
      <c r="AJ26" s="245"/>
      <c r="AK26" s="245"/>
      <c r="AL26" s="152"/>
    </row>
    <row r="27" spans="1:38" ht="72.75" customHeight="1">
      <c r="A27" s="150"/>
      <c r="B27" s="251"/>
      <c r="C27" s="246" t="s">
        <v>144</v>
      </c>
      <c r="D27" s="246"/>
      <c r="E27" s="246"/>
      <c r="F27" s="247"/>
      <c r="G27" s="247"/>
      <c r="H27" s="247"/>
      <c r="I27" s="247"/>
      <c r="J27" s="247"/>
      <c r="K27" s="247"/>
      <c r="L27" s="152"/>
      <c r="N27" s="150"/>
      <c r="O27" s="251"/>
      <c r="P27" s="246" t="s">
        <v>144</v>
      </c>
      <c r="Q27" s="246"/>
      <c r="R27" s="246"/>
      <c r="S27" s="247"/>
      <c r="T27" s="247"/>
      <c r="U27" s="247"/>
      <c r="V27" s="247"/>
      <c r="W27" s="247"/>
      <c r="X27" s="247"/>
      <c r="Y27" s="152"/>
      <c r="AA27" s="150"/>
      <c r="AB27" s="251"/>
      <c r="AC27" s="246" t="s">
        <v>144</v>
      </c>
      <c r="AD27" s="246"/>
      <c r="AE27" s="246"/>
      <c r="AF27" s="247"/>
      <c r="AG27" s="247"/>
      <c r="AH27" s="247"/>
      <c r="AI27" s="247"/>
      <c r="AJ27" s="247"/>
      <c r="AK27" s="247"/>
      <c r="AL27" s="152"/>
    </row>
    <row r="28" spans="1:38" ht="18.75" customHeight="1">
      <c r="A28" s="150"/>
      <c r="B28" s="248" t="s">
        <v>45</v>
      </c>
      <c r="C28" s="249" t="s">
        <v>132</v>
      </c>
      <c r="D28" s="249"/>
      <c r="E28" s="249"/>
      <c r="F28" s="245" t="s">
        <v>135</v>
      </c>
      <c r="G28" s="245"/>
      <c r="H28" s="245"/>
      <c r="I28" s="245"/>
      <c r="J28" s="245"/>
      <c r="K28" s="245"/>
      <c r="L28" s="152"/>
      <c r="N28" s="150"/>
      <c r="O28" s="248" t="s">
        <v>45</v>
      </c>
      <c r="P28" s="249" t="s">
        <v>132</v>
      </c>
      <c r="Q28" s="249"/>
      <c r="R28" s="249"/>
      <c r="S28" s="245" t="s">
        <v>135</v>
      </c>
      <c r="T28" s="245"/>
      <c r="U28" s="245"/>
      <c r="V28" s="245"/>
      <c r="W28" s="245"/>
      <c r="X28" s="245"/>
      <c r="Y28" s="152"/>
      <c r="AA28" s="150"/>
      <c r="AB28" s="248" t="s">
        <v>45</v>
      </c>
      <c r="AC28" s="249" t="s">
        <v>132</v>
      </c>
      <c r="AD28" s="249"/>
      <c r="AE28" s="249"/>
      <c r="AF28" s="245" t="s">
        <v>135</v>
      </c>
      <c r="AG28" s="245"/>
      <c r="AH28" s="245"/>
      <c r="AI28" s="245"/>
      <c r="AJ28" s="245"/>
      <c r="AK28" s="245"/>
      <c r="AL28" s="152"/>
    </row>
    <row r="29" spans="1:38" ht="75.75" customHeight="1">
      <c r="A29" s="150"/>
      <c r="B29" s="248"/>
      <c r="C29" s="250" t="s">
        <v>145</v>
      </c>
      <c r="D29" s="250"/>
      <c r="E29" s="250"/>
      <c r="F29" s="247"/>
      <c r="G29" s="247"/>
      <c r="H29" s="247"/>
      <c r="I29" s="247"/>
      <c r="J29" s="247"/>
      <c r="K29" s="247"/>
      <c r="L29" s="152"/>
      <c r="N29" s="150"/>
      <c r="O29" s="248"/>
      <c r="P29" s="250" t="s">
        <v>145</v>
      </c>
      <c r="Q29" s="250"/>
      <c r="R29" s="250"/>
      <c r="S29" s="247"/>
      <c r="T29" s="247"/>
      <c r="U29" s="247"/>
      <c r="V29" s="247"/>
      <c r="W29" s="247"/>
      <c r="X29" s="247"/>
      <c r="Y29" s="152"/>
      <c r="AA29" s="150"/>
      <c r="AB29" s="248"/>
      <c r="AC29" s="250" t="s">
        <v>145</v>
      </c>
      <c r="AD29" s="250"/>
      <c r="AE29" s="250"/>
      <c r="AF29" s="247"/>
      <c r="AG29" s="247"/>
      <c r="AH29" s="247"/>
      <c r="AI29" s="247"/>
      <c r="AJ29" s="247"/>
      <c r="AK29" s="247"/>
      <c r="AL29" s="152"/>
    </row>
    <row r="30" spans="1:38" ht="12" customHeight="1">
      <c r="A30" s="150"/>
      <c r="B30" s="151"/>
      <c r="C30" s="151"/>
      <c r="D30" s="151"/>
      <c r="E30" s="151"/>
      <c r="F30" s="151"/>
      <c r="G30" s="151"/>
      <c r="H30" s="151"/>
      <c r="I30" s="151"/>
      <c r="J30" s="151"/>
      <c r="K30" s="151"/>
      <c r="L30" s="152"/>
      <c r="N30" s="150"/>
      <c r="O30" s="151"/>
      <c r="P30" s="151"/>
      <c r="Q30" s="151"/>
      <c r="R30" s="151"/>
      <c r="S30" s="151"/>
      <c r="T30" s="151"/>
      <c r="U30" s="151"/>
      <c r="V30" s="151"/>
      <c r="W30" s="151"/>
      <c r="X30" s="151"/>
      <c r="Y30" s="152"/>
      <c r="AA30" s="150"/>
      <c r="AB30" s="151"/>
      <c r="AC30" s="151"/>
      <c r="AD30" s="151"/>
      <c r="AE30" s="151"/>
      <c r="AF30" s="151"/>
      <c r="AG30" s="151"/>
      <c r="AH30" s="151"/>
      <c r="AI30" s="151"/>
      <c r="AJ30" s="151"/>
      <c r="AK30" s="151"/>
      <c r="AL30" s="152"/>
    </row>
  </sheetData>
  <sheetProtection sheet="1" selectLockedCells="1"/>
  <mergeCells count="107">
    <mergeCell ref="AF17:AK17"/>
    <mergeCell ref="AC18:AE18"/>
    <mergeCell ref="AF18:AK18"/>
    <mergeCell ref="AC19:AE19"/>
    <mergeCell ref="F21:K21"/>
    <mergeCell ref="C22:E22"/>
    <mergeCell ref="F22:K22"/>
    <mergeCell ref="S21:X21"/>
    <mergeCell ref="E2:K2"/>
    <mergeCell ref="AB15:AK15"/>
    <mergeCell ref="AB16:AB19"/>
    <mergeCell ref="AB20:AB22"/>
    <mergeCell ref="O15:X15"/>
    <mergeCell ref="O16:O19"/>
    <mergeCell ref="O20:O22"/>
    <mergeCell ref="AF19:AK19"/>
    <mergeCell ref="P20:R20"/>
    <mergeCell ref="S20:X20"/>
    <mergeCell ref="P21:R21"/>
    <mergeCell ref="AC20:AE20"/>
    <mergeCell ref="AF20:AK20"/>
    <mergeCell ref="AC21:AE21"/>
    <mergeCell ref="AF21:AK21"/>
    <mergeCell ref="AC22:AE22"/>
    <mergeCell ref="Y15:Y23"/>
    <mergeCell ref="B16:B19"/>
    <mergeCell ref="B20:B22"/>
    <mergeCell ref="C19:E19"/>
    <mergeCell ref="F17:K17"/>
    <mergeCell ref="F18:K18"/>
    <mergeCell ref="F19:K19"/>
    <mergeCell ref="P22:R22"/>
    <mergeCell ref="S22:X22"/>
    <mergeCell ref="C20:E20"/>
    <mergeCell ref="F20:K20"/>
    <mergeCell ref="C21:E21"/>
    <mergeCell ref="B25:K25"/>
    <mergeCell ref="O25:X25"/>
    <mergeCell ref="A24:L24"/>
    <mergeCell ref="N24:Y24"/>
    <mergeCell ref="AI11:AJ11"/>
    <mergeCell ref="P19:R19"/>
    <mergeCell ref="S19:X19"/>
    <mergeCell ref="AB25:AK25"/>
    <mergeCell ref="AF22:AK22"/>
    <mergeCell ref="AC16:AE16"/>
    <mergeCell ref="AF16:AK16"/>
    <mergeCell ref="AC17:AE17"/>
    <mergeCell ref="AI12:AJ12"/>
    <mergeCell ref="C17:E17"/>
    <mergeCell ref="C18:E18"/>
    <mergeCell ref="F16:K16"/>
    <mergeCell ref="C16:E16"/>
    <mergeCell ref="P16:R16"/>
    <mergeCell ref="S16:X16"/>
    <mergeCell ref="P17:R17"/>
    <mergeCell ref="S17:X17"/>
    <mergeCell ref="P18:R18"/>
    <mergeCell ref="S18:X18"/>
    <mergeCell ref="B15:K15"/>
    <mergeCell ref="AB3:AK3"/>
    <mergeCell ref="I10:J10"/>
    <mergeCell ref="K4:K5"/>
    <mergeCell ref="P4:R4"/>
    <mergeCell ref="X4:X5"/>
    <mergeCell ref="AC4:AE4"/>
    <mergeCell ref="AK4:AK5"/>
    <mergeCell ref="V10:W10"/>
    <mergeCell ref="AI10:AJ10"/>
    <mergeCell ref="C4:E4"/>
    <mergeCell ref="B3:K3"/>
    <mergeCell ref="O3:X3"/>
    <mergeCell ref="I11:J11"/>
    <mergeCell ref="V11:W11"/>
    <mergeCell ref="AA24:AL24"/>
    <mergeCell ref="I12:J12"/>
    <mergeCell ref="V12:W12"/>
    <mergeCell ref="B28:B29"/>
    <mergeCell ref="C28:E28"/>
    <mergeCell ref="F28:K28"/>
    <mergeCell ref="C29:E29"/>
    <mergeCell ref="F29:K29"/>
    <mergeCell ref="B26:B27"/>
    <mergeCell ref="C26:E26"/>
    <mergeCell ref="F26:K26"/>
    <mergeCell ref="C27:E27"/>
    <mergeCell ref="F27:K27"/>
    <mergeCell ref="O28:O29"/>
    <mergeCell ref="P28:R28"/>
    <mergeCell ref="S28:X28"/>
    <mergeCell ref="P29:R29"/>
    <mergeCell ref="S29:X29"/>
    <mergeCell ref="O26:O27"/>
    <mergeCell ref="P26:R26"/>
    <mergeCell ref="S26:X26"/>
    <mergeCell ref="P27:R27"/>
    <mergeCell ref="S27:X27"/>
    <mergeCell ref="AB28:AB29"/>
    <mergeCell ref="AC28:AE28"/>
    <mergeCell ref="AF28:AK28"/>
    <mergeCell ref="AC29:AE29"/>
    <mergeCell ref="AF29:AK29"/>
    <mergeCell ref="AB26:AB27"/>
    <mergeCell ref="AC26:AE26"/>
    <mergeCell ref="AF26:AK26"/>
    <mergeCell ref="AC27:AE27"/>
    <mergeCell ref="AF27:AK27"/>
  </mergeCells>
  <phoneticPr fontId="2"/>
  <pageMargins left="0.70866141732283472" right="0.43307086614173229" top="0.47244094488188981" bottom="0.27559055118110237" header="0.19685039370078741" footer="0.19685039370078741"/>
  <pageSetup paperSize="8" scale="75" orientation="landscape" verticalDpi="0" r:id="rId1"/>
  <headerFooter>
    <oddHeader>&amp;C&amp;18&amp;A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X105"/>
  <sheetViews>
    <sheetView showGridLines="0" view="pageBreakPreview" zoomScale="85" zoomScaleNormal="100" zoomScaleSheetLayoutView="85" workbookViewId="0">
      <selection activeCell="C7" sqref="C7"/>
    </sheetView>
  </sheetViews>
  <sheetFormatPr defaultRowHeight="18.75"/>
  <cols>
    <col min="1" max="1" width="1.875" style="21" customWidth="1"/>
    <col min="2" max="2" width="11.25" style="21" customWidth="1"/>
    <col min="3" max="3" width="10.625" style="21" bestFit="1" customWidth="1"/>
    <col min="4" max="4" width="12.5" style="21" customWidth="1"/>
    <col min="5" max="5" width="8.625" style="21" customWidth="1"/>
    <col min="6" max="6" width="11.25" style="21" customWidth="1"/>
    <col min="7" max="8" width="11.25" style="21" bestFit="1" customWidth="1"/>
    <col min="9" max="9" width="10.625" style="21" bestFit="1" customWidth="1"/>
    <col min="10" max="10" width="12.375" style="21" customWidth="1"/>
    <col min="11" max="11" width="9" style="21" bestFit="1" customWidth="1"/>
    <col min="12" max="12" width="11.25" style="21" bestFit="1" customWidth="1"/>
    <col min="13" max="13" width="11" style="21" bestFit="1" customWidth="1"/>
    <col min="14" max="14" width="11.25" style="21" bestFit="1" customWidth="1"/>
    <col min="15" max="15" width="10.625" style="21" bestFit="1" customWidth="1"/>
    <col min="16" max="16" width="12.875" style="21" customWidth="1"/>
    <col min="17" max="17" width="9" style="21"/>
    <col min="18" max="18" width="11.25" style="21" customWidth="1"/>
    <col min="19" max="19" width="2.25" style="21" customWidth="1"/>
    <col min="20" max="20" width="9.625" style="21" bestFit="1" customWidth="1"/>
    <col min="21" max="21" width="11" style="21" bestFit="1" customWidth="1"/>
    <col min="22" max="16384" width="9" style="21"/>
  </cols>
  <sheetData>
    <row r="1" spans="2:18" ht="12" customHeight="1"/>
    <row r="2" spans="2:18" ht="25.5">
      <c r="B2" s="270" t="s">
        <v>41</v>
      </c>
      <c r="C2" s="270"/>
      <c r="D2" s="270"/>
      <c r="E2" s="270"/>
      <c r="F2" s="270"/>
      <c r="H2" s="270" t="s">
        <v>31</v>
      </c>
      <c r="I2" s="270"/>
      <c r="J2" s="270"/>
      <c r="K2" s="270"/>
      <c r="L2" s="270"/>
      <c r="N2" s="270" t="s">
        <v>38</v>
      </c>
      <c r="O2" s="270"/>
      <c r="P2" s="270"/>
      <c r="Q2" s="270"/>
      <c r="R2" s="270"/>
    </row>
    <row r="3" spans="2:18" s="53" customFormat="1">
      <c r="B3" s="49"/>
      <c r="C3" s="50"/>
      <c r="D3" s="51"/>
      <c r="E3" s="52"/>
      <c r="H3" s="49"/>
      <c r="I3" s="50"/>
      <c r="J3" s="51"/>
      <c r="K3" s="52"/>
      <c r="N3" s="49"/>
      <c r="O3" s="50"/>
      <c r="P3" s="51"/>
      <c r="Q3" s="52"/>
    </row>
    <row r="4" spans="2:18" ht="24">
      <c r="B4" s="22" t="s">
        <v>16</v>
      </c>
      <c r="C4" s="36"/>
      <c r="E4" s="272" t="s">
        <v>163</v>
      </c>
      <c r="F4" s="272"/>
      <c r="H4" s="22" t="s">
        <v>16</v>
      </c>
      <c r="I4" s="36"/>
      <c r="K4" s="272" t="s">
        <v>163</v>
      </c>
      <c r="L4" s="272"/>
      <c r="N4" s="22" t="s">
        <v>16</v>
      </c>
      <c r="O4" s="36"/>
      <c r="Q4" s="272" t="s">
        <v>163</v>
      </c>
      <c r="R4" s="272"/>
    </row>
    <row r="5" spans="2:18">
      <c r="B5" s="271" t="s">
        <v>42</v>
      </c>
      <c r="C5" s="41" t="s">
        <v>137</v>
      </c>
      <c r="D5" s="41" t="s">
        <v>138</v>
      </c>
      <c r="E5" s="41" t="s">
        <v>39</v>
      </c>
      <c r="F5" s="41" t="s">
        <v>35</v>
      </c>
      <c r="H5" s="271" t="s">
        <v>42</v>
      </c>
      <c r="I5" s="41" t="s">
        <v>137</v>
      </c>
      <c r="J5" s="41" t="s">
        <v>138</v>
      </c>
      <c r="K5" s="41" t="s">
        <v>39</v>
      </c>
      <c r="L5" s="41" t="s">
        <v>35</v>
      </c>
      <c r="N5" s="271" t="s">
        <v>42</v>
      </c>
      <c r="O5" s="41" t="s">
        <v>137</v>
      </c>
      <c r="P5" s="41" t="s">
        <v>138</v>
      </c>
      <c r="Q5" s="41" t="s">
        <v>39</v>
      </c>
      <c r="R5" s="41" t="s">
        <v>35</v>
      </c>
    </row>
    <row r="6" spans="2:18">
      <c r="B6" s="271"/>
      <c r="C6" s="126" t="e">
        <f>'月間売上計画(飲食店)'!K11/E6</f>
        <v>#DIV/0!</v>
      </c>
      <c r="D6" s="126" t="e">
        <f>'月間売上計画(飲食店)'!K12</f>
        <v>#DIV/0!</v>
      </c>
      <c r="E6" s="126">
        <f>'月間売上計画(飲食店)'!I6+'月間売上計画(飲食店)'!I8</f>
        <v>0</v>
      </c>
      <c r="F6" s="80" t="e">
        <f>C6*D6*E6</f>
        <v>#DIV/0!</v>
      </c>
      <c r="H6" s="271"/>
      <c r="I6" s="126" t="e">
        <f>'月間売上計画(飲食店)'!X11/K6</f>
        <v>#DIV/0!</v>
      </c>
      <c r="J6" s="126" t="e">
        <f>'月間売上計画(飲食店)'!X12</f>
        <v>#DIV/0!</v>
      </c>
      <c r="K6" s="126">
        <f>'月間売上計画(飲食店)'!V6+'月間売上計画(飲食店)'!V8</f>
        <v>0</v>
      </c>
      <c r="L6" s="80" t="e">
        <f>I6*J6*K6</f>
        <v>#DIV/0!</v>
      </c>
      <c r="N6" s="271"/>
      <c r="O6" s="126" t="e">
        <f>'月間売上計画(飲食店)'!AK11/'月間の収支計画(飲食店)'!Q6</f>
        <v>#DIV/0!</v>
      </c>
      <c r="P6" s="126" t="e">
        <f>'月間売上計画(飲食店)'!AK12</f>
        <v>#DIV/0!</v>
      </c>
      <c r="Q6" s="126">
        <f>'月間売上計画(飲食店)'!AI6+'月間売上計画(飲食店)'!AI8</f>
        <v>0</v>
      </c>
      <c r="R6" s="98" t="e">
        <f>O6*P6*Q6</f>
        <v>#DIV/0!</v>
      </c>
    </row>
    <row r="7" spans="2:18">
      <c r="B7" s="48" t="s">
        <v>40</v>
      </c>
      <c r="C7" s="102"/>
      <c r="E7" s="23" t="s">
        <v>85</v>
      </c>
      <c r="F7" s="81" t="e">
        <f>F6*C7</f>
        <v>#DIV/0!</v>
      </c>
      <c r="H7" s="48" t="s">
        <v>40</v>
      </c>
      <c r="I7" s="102"/>
      <c r="K7" s="23" t="s">
        <v>85</v>
      </c>
      <c r="L7" s="81" t="e">
        <f>L6*I7</f>
        <v>#DIV/0!</v>
      </c>
      <c r="N7" s="48" t="s">
        <v>40</v>
      </c>
      <c r="O7" s="102"/>
      <c r="Q7" s="23" t="s">
        <v>85</v>
      </c>
      <c r="R7" s="99" t="e">
        <f>R6*O7</f>
        <v>#DIV/0!</v>
      </c>
    </row>
    <row r="8" spans="2:18">
      <c r="B8" s="273" t="s">
        <v>45</v>
      </c>
      <c r="C8" s="160"/>
      <c r="D8" s="100"/>
      <c r="H8" s="273" t="s">
        <v>45</v>
      </c>
      <c r="I8" s="160"/>
      <c r="J8" s="100"/>
      <c r="N8" s="273" t="s">
        <v>45</v>
      </c>
      <c r="O8" s="160"/>
      <c r="P8" s="100"/>
    </row>
    <row r="9" spans="2:18">
      <c r="B9" s="273"/>
      <c r="C9" s="160"/>
      <c r="D9" s="100"/>
      <c r="H9" s="273"/>
      <c r="I9" s="160"/>
      <c r="J9" s="100"/>
      <c r="N9" s="273"/>
      <c r="O9" s="160"/>
      <c r="P9" s="100"/>
    </row>
    <row r="10" spans="2:18">
      <c r="B10" s="273"/>
      <c r="C10" s="160"/>
      <c r="D10" s="100"/>
      <c r="H10" s="273"/>
      <c r="I10" s="160"/>
      <c r="J10" s="100"/>
      <c r="N10" s="273"/>
      <c r="O10" s="160"/>
      <c r="P10" s="100"/>
    </row>
    <row r="11" spans="2:18">
      <c r="B11" s="273"/>
      <c r="C11" s="160"/>
      <c r="D11" s="100"/>
      <c r="E11" s="23" t="s">
        <v>86</v>
      </c>
      <c r="F11" s="82">
        <f>SUM(D8:D15)</f>
        <v>0</v>
      </c>
      <c r="H11" s="273"/>
      <c r="I11" s="160"/>
      <c r="J11" s="100"/>
      <c r="K11" s="23" t="s">
        <v>86</v>
      </c>
      <c r="L11" s="82">
        <f>SUM(J8:J15)</f>
        <v>0</v>
      </c>
      <c r="N11" s="273"/>
      <c r="O11" s="160"/>
      <c r="P11" s="100"/>
      <c r="Q11" s="23" t="s">
        <v>86</v>
      </c>
      <c r="R11" s="82">
        <f>SUM(P8:P15)</f>
        <v>0</v>
      </c>
    </row>
    <row r="12" spans="2:18">
      <c r="B12" s="273"/>
      <c r="C12" s="160"/>
      <c r="D12" s="100"/>
      <c r="H12" s="273"/>
      <c r="I12" s="160"/>
      <c r="J12" s="100"/>
      <c r="N12" s="273"/>
      <c r="O12" s="160"/>
      <c r="P12" s="100"/>
    </row>
    <row r="13" spans="2:18">
      <c r="B13" s="273"/>
      <c r="C13" s="160"/>
      <c r="D13" s="100"/>
      <c r="H13" s="273"/>
      <c r="I13" s="160"/>
      <c r="J13" s="100"/>
      <c r="N13" s="273"/>
      <c r="O13" s="160"/>
      <c r="P13" s="100"/>
    </row>
    <row r="14" spans="2:18">
      <c r="B14" s="273"/>
      <c r="C14" s="160"/>
      <c r="D14" s="101"/>
      <c r="H14" s="273"/>
      <c r="I14" s="160"/>
      <c r="J14" s="101"/>
      <c r="N14" s="273"/>
      <c r="O14" s="160"/>
      <c r="P14" s="101"/>
    </row>
    <row r="15" spans="2:18">
      <c r="B15" s="273"/>
      <c r="C15" s="160"/>
      <c r="D15" s="101"/>
      <c r="H15" s="273"/>
      <c r="I15" s="160"/>
      <c r="J15" s="101"/>
      <c r="N15" s="273"/>
      <c r="O15" s="160"/>
      <c r="P15" s="101"/>
    </row>
    <row r="16" spans="2:18" s="53" customFormat="1" ht="6.75" customHeight="1">
      <c r="B16" s="49"/>
      <c r="C16" s="69"/>
      <c r="D16" s="70"/>
      <c r="H16" s="49"/>
      <c r="I16" s="69"/>
      <c r="J16" s="70"/>
      <c r="N16" s="49"/>
      <c r="O16" s="69"/>
      <c r="P16" s="70"/>
    </row>
    <row r="17" spans="2:18" s="53" customFormat="1">
      <c r="B17" s="275" t="s">
        <v>169</v>
      </c>
      <c r="C17" s="276"/>
      <c r="D17" s="276"/>
      <c r="E17" s="276"/>
      <c r="F17" s="276"/>
      <c r="H17" s="275" t="s">
        <v>170</v>
      </c>
      <c r="I17" s="276"/>
      <c r="J17" s="276"/>
      <c r="K17" s="276"/>
      <c r="L17" s="276"/>
      <c r="N17" s="275" t="s">
        <v>171</v>
      </c>
      <c r="O17" s="276"/>
      <c r="P17" s="276"/>
      <c r="Q17" s="276"/>
      <c r="R17" s="276"/>
    </row>
    <row r="18" spans="2:18" s="53" customFormat="1">
      <c r="B18" s="276"/>
      <c r="C18" s="276"/>
      <c r="D18" s="276"/>
      <c r="E18" s="276"/>
      <c r="F18" s="276"/>
      <c r="H18" s="276"/>
      <c r="I18" s="276"/>
      <c r="J18" s="276"/>
      <c r="K18" s="276"/>
      <c r="L18" s="276"/>
      <c r="N18" s="276"/>
      <c r="O18" s="276"/>
      <c r="P18" s="276"/>
      <c r="Q18" s="276"/>
      <c r="R18" s="276"/>
    </row>
    <row r="19" spans="2:18" s="53" customFormat="1">
      <c r="B19" s="276"/>
      <c r="C19" s="276"/>
      <c r="D19" s="276"/>
      <c r="E19" s="276"/>
      <c r="F19" s="276"/>
      <c r="H19" s="276"/>
      <c r="I19" s="276"/>
      <c r="J19" s="276"/>
      <c r="K19" s="276"/>
      <c r="L19" s="276"/>
      <c r="N19" s="276"/>
      <c r="O19" s="276"/>
      <c r="P19" s="276"/>
      <c r="Q19" s="276"/>
      <c r="R19" s="276"/>
    </row>
    <row r="20" spans="2:18" s="53" customFormat="1">
      <c r="B20" s="276"/>
      <c r="C20" s="276"/>
      <c r="D20" s="276"/>
      <c r="E20" s="276"/>
      <c r="F20" s="276"/>
      <c r="H20" s="276"/>
      <c r="I20" s="276"/>
      <c r="J20" s="276"/>
      <c r="K20" s="276"/>
      <c r="L20" s="276"/>
      <c r="N20" s="276"/>
      <c r="O20" s="276"/>
      <c r="P20" s="276"/>
      <c r="Q20" s="276"/>
      <c r="R20" s="276"/>
    </row>
    <row r="21" spans="2:18" s="53" customFormat="1">
      <c r="B21" s="276"/>
      <c r="C21" s="276"/>
      <c r="D21" s="276"/>
      <c r="E21" s="276"/>
      <c r="F21" s="276"/>
      <c r="H21" s="276"/>
      <c r="I21" s="276"/>
      <c r="J21" s="276"/>
      <c r="K21" s="276"/>
      <c r="L21" s="276"/>
      <c r="N21" s="276"/>
      <c r="O21" s="276"/>
      <c r="P21" s="276"/>
      <c r="Q21" s="276"/>
      <c r="R21" s="276"/>
    </row>
    <row r="22" spans="2:18" s="53" customFormat="1">
      <c r="B22" s="276"/>
      <c r="C22" s="276"/>
      <c r="D22" s="276"/>
      <c r="E22" s="276"/>
      <c r="F22" s="276"/>
      <c r="H22" s="276"/>
      <c r="I22" s="276"/>
      <c r="J22" s="276"/>
      <c r="K22" s="276"/>
      <c r="L22" s="276"/>
      <c r="N22" s="276"/>
      <c r="O22" s="276"/>
      <c r="P22" s="276"/>
      <c r="Q22" s="276"/>
      <c r="R22" s="276"/>
    </row>
    <row r="23" spans="2:18" s="53" customFormat="1">
      <c r="B23" s="276"/>
      <c r="C23" s="276"/>
      <c r="D23" s="276"/>
      <c r="E23" s="276"/>
      <c r="F23" s="276"/>
      <c r="H23" s="276"/>
      <c r="I23" s="276"/>
      <c r="J23" s="276"/>
      <c r="K23" s="276"/>
      <c r="L23" s="276"/>
      <c r="N23" s="276"/>
      <c r="O23" s="276"/>
      <c r="P23" s="276"/>
      <c r="Q23" s="276"/>
      <c r="R23" s="276"/>
    </row>
    <row r="24" spans="2:18" s="53" customFormat="1">
      <c r="B24" s="276"/>
      <c r="C24" s="276"/>
      <c r="D24" s="276"/>
      <c r="E24" s="276"/>
      <c r="F24" s="276"/>
      <c r="H24" s="276"/>
      <c r="I24" s="276"/>
      <c r="J24" s="276"/>
      <c r="K24" s="276"/>
      <c r="L24" s="276"/>
      <c r="N24" s="276"/>
      <c r="O24" s="276"/>
      <c r="P24" s="276"/>
      <c r="Q24" s="276"/>
      <c r="R24" s="276"/>
    </row>
    <row r="25" spans="2:18" s="53" customFormat="1">
      <c r="B25" s="276"/>
      <c r="C25" s="276"/>
      <c r="D25" s="276"/>
      <c r="E25" s="276"/>
      <c r="F25" s="276"/>
      <c r="H25" s="276"/>
      <c r="I25" s="276"/>
      <c r="J25" s="276"/>
      <c r="K25" s="276"/>
      <c r="L25" s="276"/>
      <c r="N25" s="276"/>
      <c r="O25" s="276"/>
      <c r="P25" s="276"/>
      <c r="Q25" s="276"/>
      <c r="R25" s="276"/>
    </row>
    <row r="26" spans="2:18" s="53" customFormat="1">
      <c r="B26" s="276"/>
      <c r="C26" s="276"/>
      <c r="D26" s="276"/>
      <c r="E26" s="276"/>
      <c r="F26" s="276"/>
      <c r="H26" s="276"/>
      <c r="I26" s="276"/>
      <c r="J26" s="276"/>
      <c r="K26" s="276"/>
      <c r="L26" s="276"/>
      <c r="N26" s="276"/>
      <c r="O26" s="276"/>
      <c r="P26" s="276"/>
      <c r="Q26" s="276"/>
      <c r="R26" s="276"/>
    </row>
    <row r="27" spans="2:18" s="53" customFormat="1">
      <c r="B27" s="276"/>
      <c r="C27" s="276"/>
      <c r="D27" s="276"/>
      <c r="E27" s="276"/>
      <c r="F27" s="276"/>
      <c r="H27" s="276"/>
      <c r="I27" s="276"/>
      <c r="J27" s="276"/>
      <c r="K27" s="276"/>
      <c r="L27" s="276"/>
      <c r="N27" s="276"/>
      <c r="O27" s="276"/>
      <c r="P27" s="276"/>
      <c r="Q27" s="276"/>
      <c r="R27" s="276"/>
    </row>
    <row r="28" spans="2:18" s="53" customFormat="1">
      <c r="B28" s="89"/>
      <c r="C28" s="89"/>
      <c r="D28" s="89"/>
      <c r="E28" s="89"/>
      <c r="F28" s="89"/>
      <c r="H28" s="49"/>
      <c r="I28" s="69"/>
      <c r="J28" s="70"/>
      <c r="N28" s="49"/>
      <c r="O28" s="69"/>
      <c r="P28" s="70"/>
    </row>
    <row r="29" spans="2:18" s="53" customFormat="1">
      <c r="B29" s="89"/>
      <c r="C29" s="89"/>
      <c r="D29" s="89"/>
      <c r="E29" s="89"/>
      <c r="F29" s="89"/>
      <c r="H29" s="49"/>
      <c r="I29" s="69"/>
      <c r="J29" s="70"/>
      <c r="N29" s="49"/>
      <c r="O29" s="69"/>
      <c r="P29" s="70"/>
    </row>
    <row r="30" spans="2:18" ht="35.25" customHeight="1">
      <c r="B30" s="105" t="s">
        <v>105</v>
      </c>
      <c r="C30" s="24" t="s">
        <v>35</v>
      </c>
      <c r="D30" s="9" t="s">
        <v>32</v>
      </c>
      <c r="E30" s="88" t="s">
        <v>96</v>
      </c>
      <c r="H30" s="105" t="s">
        <v>106</v>
      </c>
      <c r="I30" s="24" t="s">
        <v>35</v>
      </c>
      <c r="J30" s="9" t="s">
        <v>32</v>
      </c>
      <c r="K30" s="88" t="s">
        <v>96</v>
      </c>
      <c r="N30" s="105" t="s">
        <v>107</v>
      </c>
      <c r="O30" s="24" t="s">
        <v>35</v>
      </c>
      <c r="P30" s="9" t="s">
        <v>32</v>
      </c>
      <c r="Q30" s="88" t="s">
        <v>96</v>
      </c>
    </row>
    <row r="31" spans="2:18" ht="21.75" customHeight="1">
      <c r="B31" s="25" t="s">
        <v>42</v>
      </c>
      <c r="C31" s="43" t="e">
        <f>F6</f>
        <v>#DIV/0!</v>
      </c>
      <c r="D31" s="26" t="e">
        <f>C31/C31</f>
        <v>#DIV/0!</v>
      </c>
      <c r="E31" s="27"/>
      <c r="H31" s="25" t="s">
        <v>42</v>
      </c>
      <c r="I31" s="43" t="e">
        <f>L6</f>
        <v>#DIV/0!</v>
      </c>
      <c r="J31" s="26" t="e">
        <f>I31/I31</f>
        <v>#DIV/0!</v>
      </c>
      <c r="K31" s="28" t="e">
        <f>(I31-C31)/C31</f>
        <v>#DIV/0!</v>
      </c>
      <c r="N31" s="25" t="s">
        <v>42</v>
      </c>
      <c r="O31" s="43" t="e">
        <f>R6</f>
        <v>#DIV/0!</v>
      </c>
      <c r="P31" s="26" t="e">
        <f>O31/O31</f>
        <v>#DIV/0!</v>
      </c>
      <c r="Q31" s="28" t="e">
        <f>(O31-C31)/C31</f>
        <v>#DIV/0!</v>
      </c>
    </row>
    <row r="32" spans="2:18" ht="21.75" customHeight="1">
      <c r="B32" s="29" t="s">
        <v>34</v>
      </c>
      <c r="C32" s="44" t="e">
        <f>C31*D32</f>
        <v>#DIV/0!</v>
      </c>
      <c r="D32" s="42">
        <f>C7</f>
        <v>0</v>
      </c>
      <c r="E32" s="27"/>
      <c r="H32" s="29" t="s">
        <v>34</v>
      </c>
      <c r="I32" s="44" t="e">
        <f>I31*J32</f>
        <v>#DIV/0!</v>
      </c>
      <c r="J32" s="30">
        <f>I7</f>
        <v>0</v>
      </c>
      <c r="K32" s="28" t="e">
        <f>(I32-C32)/C32</f>
        <v>#DIV/0!</v>
      </c>
      <c r="N32" s="29" t="s">
        <v>34</v>
      </c>
      <c r="O32" s="44" t="e">
        <f>O31*J32</f>
        <v>#DIV/0!</v>
      </c>
      <c r="P32" s="30">
        <f>O7</f>
        <v>0</v>
      </c>
      <c r="Q32" s="28" t="e">
        <f t="shared" ref="Q32:Q35" si="0">(O32-C32)/C32</f>
        <v>#DIV/0!</v>
      </c>
    </row>
    <row r="33" spans="2:17" ht="21.75" customHeight="1">
      <c r="B33" s="31" t="s">
        <v>48</v>
      </c>
      <c r="C33" s="45" t="e">
        <f>C31-C32</f>
        <v>#DIV/0!</v>
      </c>
      <c r="D33" s="32" t="e">
        <f>C33/C31</f>
        <v>#DIV/0!</v>
      </c>
      <c r="E33" s="27"/>
      <c r="H33" s="31" t="s">
        <v>48</v>
      </c>
      <c r="I33" s="45" t="e">
        <f>I31-I32</f>
        <v>#DIV/0!</v>
      </c>
      <c r="J33" s="32" t="e">
        <f>I33/I31</f>
        <v>#DIV/0!</v>
      </c>
      <c r="K33" s="28" t="e">
        <f>(I33-C33)/C33</f>
        <v>#DIV/0!</v>
      </c>
      <c r="N33" s="31" t="s">
        <v>48</v>
      </c>
      <c r="O33" s="45" t="e">
        <f>O31-O32</f>
        <v>#DIV/0!</v>
      </c>
      <c r="P33" s="32" t="e">
        <f>O33/O31</f>
        <v>#DIV/0!</v>
      </c>
      <c r="Q33" s="28" t="e">
        <f t="shared" si="0"/>
        <v>#DIV/0!</v>
      </c>
    </row>
    <row r="34" spans="2:17" ht="21.75" customHeight="1">
      <c r="B34" s="33" t="s">
        <v>45</v>
      </c>
      <c r="C34" s="46">
        <f>F11</f>
        <v>0</v>
      </c>
      <c r="D34" s="34" t="e">
        <f>C34/C31</f>
        <v>#DIV/0!</v>
      </c>
      <c r="E34" s="27"/>
      <c r="H34" s="33" t="s">
        <v>45</v>
      </c>
      <c r="I34" s="46">
        <f>L11</f>
        <v>0</v>
      </c>
      <c r="J34" s="34" t="e">
        <f>I34/I31</f>
        <v>#DIV/0!</v>
      </c>
      <c r="K34" s="28" t="e">
        <f>(I34-C34)/C34</f>
        <v>#DIV/0!</v>
      </c>
      <c r="N34" s="33" t="s">
        <v>45</v>
      </c>
      <c r="O34" s="46">
        <f>R11</f>
        <v>0</v>
      </c>
      <c r="P34" s="34" t="e">
        <f>O34/O31</f>
        <v>#DIV/0!</v>
      </c>
      <c r="Q34" s="28" t="e">
        <f t="shared" si="0"/>
        <v>#DIV/0!</v>
      </c>
    </row>
    <row r="35" spans="2:17" ht="21.75" customHeight="1">
      <c r="B35" s="54" t="s">
        <v>44</v>
      </c>
      <c r="C35" s="47" t="e">
        <f>C33-C34</f>
        <v>#DIV/0!</v>
      </c>
      <c r="D35" s="35" t="e">
        <f>C35/C31</f>
        <v>#DIV/0!</v>
      </c>
      <c r="E35" s="27"/>
      <c r="H35" s="54" t="s">
        <v>44</v>
      </c>
      <c r="I35" s="47" t="e">
        <f>I33-I34</f>
        <v>#DIV/0!</v>
      </c>
      <c r="J35" s="35" t="e">
        <f>I35/I31</f>
        <v>#DIV/0!</v>
      </c>
      <c r="K35" s="28" t="e">
        <f>(I35-C35)/C35</f>
        <v>#DIV/0!</v>
      </c>
      <c r="N35" s="54" t="s">
        <v>44</v>
      </c>
      <c r="O35" s="47" t="e">
        <f>O33-O34</f>
        <v>#DIV/0!</v>
      </c>
      <c r="P35" s="35" t="e">
        <f>O35/O31</f>
        <v>#DIV/0!</v>
      </c>
      <c r="Q35" s="28" t="e">
        <f t="shared" si="0"/>
        <v>#DIV/0!</v>
      </c>
    </row>
    <row r="36" spans="2:17" s="53" customFormat="1">
      <c r="B36" s="49"/>
      <c r="C36" s="69"/>
      <c r="D36" s="70"/>
      <c r="H36" s="49"/>
      <c r="I36" s="69"/>
      <c r="J36" s="70"/>
      <c r="N36" s="49"/>
      <c r="O36" s="69"/>
      <c r="P36" s="70"/>
    </row>
    <row r="37" spans="2:17" s="53" customFormat="1">
      <c r="B37" s="49"/>
      <c r="C37" s="69"/>
      <c r="D37" s="70"/>
      <c r="H37" s="49"/>
      <c r="I37" s="69"/>
      <c r="J37" s="70"/>
      <c r="N37" s="49"/>
      <c r="O37" s="69"/>
      <c r="P37" s="70"/>
    </row>
    <row r="38" spans="2:17" s="53" customFormat="1">
      <c r="B38" s="49"/>
      <c r="C38" s="69"/>
      <c r="D38" s="70"/>
      <c r="H38" s="49"/>
      <c r="I38" s="69"/>
      <c r="J38" s="70"/>
      <c r="N38" s="49"/>
      <c r="O38" s="69"/>
      <c r="P38" s="70"/>
    </row>
    <row r="39" spans="2:17" s="53" customFormat="1">
      <c r="B39" s="49"/>
      <c r="C39" s="69"/>
      <c r="D39" s="70"/>
      <c r="H39" s="49"/>
      <c r="I39" s="69"/>
      <c r="J39" s="70"/>
      <c r="N39" s="49"/>
      <c r="O39" s="69"/>
      <c r="P39" s="70"/>
    </row>
    <row r="40" spans="2:17" s="53" customFormat="1">
      <c r="B40" s="49"/>
      <c r="C40" s="69"/>
      <c r="D40" s="70"/>
      <c r="H40" s="49"/>
      <c r="I40" s="69"/>
      <c r="J40" s="70"/>
      <c r="N40" s="49"/>
      <c r="O40" s="69"/>
      <c r="P40" s="70"/>
    </row>
    <row r="41" spans="2:17" s="53" customFormat="1">
      <c r="B41" s="49"/>
      <c r="C41" s="69"/>
      <c r="D41" s="70"/>
      <c r="H41" s="49"/>
      <c r="I41" s="69"/>
      <c r="J41" s="70"/>
      <c r="N41" s="49"/>
      <c r="O41" s="69"/>
      <c r="P41" s="70"/>
    </row>
    <row r="42" spans="2:17" s="53" customFormat="1">
      <c r="B42" s="49"/>
      <c r="C42" s="69"/>
      <c r="D42" s="70"/>
      <c r="H42" s="49"/>
      <c r="I42" s="69"/>
      <c r="J42" s="70"/>
      <c r="N42" s="49"/>
      <c r="O42" s="69"/>
      <c r="P42" s="70"/>
    </row>
    <row r="43" spans="2:17" s="53" customFormat="1">
      <c r="B43" s="49"/>
      <c r="C43" s="69"/>
      <c r="D43" s="70"/>
      <c r="H43" s="49"/>
      <c r="I43" s="69"/>
      <c r="J43" s="70"/>
      <c r="N43" s="49"/>
      <c r="O43" s="69"/>
      <c r="P43" s="70"/>
    </row>
    <row r="44" spans="2:17" s="53" customFormat="1">
      <c r="B44" s="49"/>
      <c r="C44" s="69"/>
      <c r="D44" s="70"/>
      <c r="H44" s="49"/>
      <c r="I44" s="69"/>
      <c r="J44" s="70"/>
      <c r="N44" s="49"/>
      <c r="O44" s="69"/>
      <c r="P44" s="70"/>
    </row>
    <row r="45" spans="2:17" s="53" customFormat="1">
      <c r="B45" s="49"/>
      <c r="C45" s="69"/>
      <c r="D45" s="70"/>
      <c r="H45" s="49"/>
      <c r="I45" s="69"/>
      <c r="J45" s="70"/>
      <c r="N45" s="49"/>
      <c r="O45" s="69"/>
      <c r="P45" s="70"/>
    </row>
    <row r="46" spans="2:17" s="53" customFormat="1">
      <c r="B46" s="49"/>
      <c r="C46" s="69"/>
      <c r="D46" s="70"/>
      <c r="H46" s="49"/>
      <c r="I46" s="69"/>
      <c r="J46" s="70"/>
      <c r="N46" s="49"/>
      <c r="O46" s="69"/>
      <c r="P46" s="70"/>
    </row>
    <row r="47" spans="2:17" s="53" customFormat="1">
      <c r="B47" s="49"/>
      <c r="C47" s="69"/>
      <c r="D47" s="70"/>
      <c r="H47" s="49"/>
      <c r="I47" s="69"/>
      <c r="J47" s="70"/>
      <c r="N47" s="49"/>
      <c r="O47" s="69"/>
      <c r="P47" s="70"/>
    </row>
    <row r="48" spans="2:17" s="53" customFormat="1">
      <c r="B48" s="49"/>
      <c r="C48" s="69"/>
      <c r="D48" s="70"/>
      <c r="H48" s="49"/>
      <c r="I48" s="69"/>
      <c r="J48" s="70"/>
      <c r="N48" s="49"/>
      <c r="O48" s="69"/>
      <c r="P48" s="70"/>
    </row>
    <row r="49" spans="2:20" s="53" customFormat="1">
      <c r="B49" s="49"/>
      <c r="C49" s="69"/>
      <c r="D49" s="70"/>
      <c r="H49" s="49"/>
      <c r="I49" s="69"/>
      <c r="J49" s="70"/>
      <c r="N49" s="49"/>
      <c r="O49" s="69"/>
      <c r="P49" s="70"/>
    </row>
    <row r="50" spans="2:20" s="53" customFormat="1">
      <c r="B50" s="49"/>
      <c r="C50" s="69"/>
      <c r="D50" s="70"/>
      <c r="H50" s="49"/>
      <c r="I50" s="69"/>
      <c r="J50" s="70"/>
      <c r="N50" s="49"/>
      <c r="O50" s="69"/>
      <c r="P50" s="70"/>
    </row>
    <row r="51" spans="2:20" ht="30">
      <c r="B51" s="274" t="s">
        <v>102</v>
      </c>
      <c r="C51" s="274"/>
      <c r="D51" s="274"/>
      <c r="E51" s="274"/>
      <c r="F51" s="274"/>
      <c r="G51" s="274"/>
      <c r="H51" s="274"/>
      <c r="I51" s="274"/>
      <c r="J51" s="274"/>
      <c r="K51" s="274"/>
      <c r="L51" s="274"/>
      <c r="M51" s="274"/>
      <c r="N51" s="274"/>
      <c r="O51" s="274"/>
      <c r="P51" s="274"/>
      <c r="Q51" s="274"/>
      <c r="R51" s="274"/>
    </row>
    <row r="52" spans="2:20" ht="25.5">
      <c r="B52" s="270" t="s">
        <v>41</v>
      </c>
      <c r="C52" s="270"/>
      <c r="D52" s="270"/>
      <c r="E52" s="270"/>
      <c r="F52" s="270"/>
      <c r="H52" s="270" t="s">
        <v>31</v>
      </c>
      <c r="I52" s="270"/>
      <c r="J52" s="270"/>
      <c r="K52" s="270"/>
      <c r="L52" s="270"/>
      <c r="N52" s="270" t="s">
        <v>38</v>
      </c>
      <c r="O52" s="270"/>
      <c r="P52" s="270"/>
      <c r="Q52" s="270"/>
      <c r="R52" s="270"/>
    </row>
    <row r="53" spans="2:20" s="53" customFormat="1" ht="12.75" customHeight="1">
      <c r="B53" s="96"/>
      <c r="C53" s="96"/>
      <c r="D53" s="96"/>
      <c r="E53" s="96"/>
      <c r="F53" s="96"/>
      <c r="G53" s="96"/>
      <c r="H53" s="96"/>
      <c r="I53" s="96"/>
      <c r="J53" s="96"/>
      <c r="K53" s="96"/>
      <c r="L53" s="96"/>
      <c r="M53" s="96"/>
      <c r="N53" s="96"/>
      <c r="O53" s="96"/>
      <c r="P53" s="96"/>
      <c r="Q53" s="96"/>
      <c r="R53" s="96"/>
    </row>
    <row r="54" spans="2:20">
      <c r="B54" s="60"/>
      <c r="C54" s="75" t="s">
        <v>74</v>
      </c>
      <c r="D54" s="61">
        <f>F11</f>
        <v>0</v>
      </c>
      <c r="E54" s="60"/>
      <c r="F54" s="60"/>
      <c r="H54" s="60"/>
      <c r="I54" s="76" t="s">
        <v>74</v>
      </c>
      <c r="J54" s="61">
        <f>L11</f>
        <v>0</v>
      </c>
      <c r="K54" s="60"/>
      <c r="L54" s="60"/>
      <c r="N54" s="60"/>
      <c r="O54" s="76" t="s">
        <v>74</v>
      </c>
      <c r="P54" s="61">
        <f>R11</f>
        <v>0</v>
      </c>
      <c r="Q54" s="60"/>
      <c r="R54" s="60"/>
    </row>
    <row r="55" spans="2:20">
      <c r="B55" s="282" t="s">
        <v>75</v>
      </c>
      <c r="C55" s="282"/>
      <c r="D55" s="62">
        <f>C7</f>
        <v>0</v>
      </c>
      <c r="E55" s="64" t="s">
        <v>76</v>
      </c>
      <c r="H55" s="282" t="s">
        <v>75</v>
      </c>
      <c r="I55" s="282"/>
      <c r="J55" s="62">
        <f>I7</f>
        <v>0</v>
      </c>
      <c r="K55" s="64" t="s">
        <v>76</v>
      </c>
      <c r="N55" s="282" t="s">
        <v>75</v>
      </c>
      <c r="O55" s="282"/>
      <c r="P55" s="62">
        <f>O7</f>
        <v>0</v>
      </c>
      <c r="Q55" s="64" t="s">
        <v>76</v>
      </c>
      <c r="T55" s="40"/>
    </row>
    <row r="56" spans="2:20" ht="24">
      <c r="C56" s="63" t="s">
        <v>77</v>
      </c>
      <c r="D56" s="83">
        <f>D54/(1-C7)</f>
        <v>0</v>
      </c>
      <c r="E56" s="21" t="s">
        <v>95</v>
      </c>
      <c r="I56" s="63" t="s">
        <v>77</v>
      </c>
      <c r="J56" s="83">
        <f>J54/(1-I7)</f>
        <v>0</v>
      </c>
      <c r="K56" s="21" t="s">
        <v>95</v>
      </c>
      <c r="O56" s="63" t="s">
        <v>77</v>
      </c>
      <c r="P56" s="83">
        <f>P54/(1-O7)</f>
        <v>0</v>
      </c>
      <c r="Q56" s="21" t="s">
        <v>95</v>
      </c>
    </row>
    <row r="57" spans="2:20">
      <c r="C57" s="23" t="s">
        <v>84</v>
      </c>
      <c r="D57" s="73" t="e">
        <f>(C31-D56)/C31</f>
        <v>#DIV/0!</v>
      </c>
      <c r="I57" s="23" t="s">
        <v>84</v>
      </c>
      <c r="J57" s="73" t="e">
        <f>(I31-J56)/I31</f>
        <v>#DIV/0!</v>
      </c>
      <c r="O57" s="23" t="s">
        <v>84</v>
      </c>
      <c r="P57" s="73" t="e">
        <f>(O31-P56)/O31</f>
        <v>#DIV/0!</v>
      </c>
    </row>
    <row r="58" spans="2:20" ht="9" customHeight="1"/>
    <row r="59" spans="2:20" ht="30">
      <c r="B59" s="283" t="s">
        <v>101</v>
      </c>
      <c r="C59" s="283"/>
      <c r="D59" s="283"/>
      <c r="E59" s="283"/>
      <c r="F59" s="283"/>
      <c r="G59" s="283"/>
      <c r="H59" s="283"/>
      <c r="I59" s="283"/>
      <c r="J59" s="283"/>
      <c r="K59" s="283"/>
      <c r="L59" s="283"/>
      <c r="M59" s="283"/>
      <c r="N59" s="283"/>
      <c r="O59" s="283"/>
      <c r="P59" s="283"/>
      <c r="Q59" s="283"/>
      <c r="R59" s="283"/>
    </row>
    <row r="60" spans="2:20" ht="25.5">
      <c r="B60" s="270" t="s">
        <v>41</v>
      </c>
      <c r="C60" s="270"/>
      <c r="D60" s="270"/>
      <c r="E60" s="270"/>
      <c r="F60" s="270"/>
      <c r="H60" s="270" t="s">
        <v>31</v>
      </c>
      <c r="I60" s="270"/>
      <c r="J60" s="270"/>
      <c r="K60" s="270"/>
      <c r="L60" s="270"/>
      <c r="N60" s="270" t="s">
        <v>38</v>
      </c>
      <c r="O60" s="270"/>
      <c r="P60" s="270"/>
      <c r="Q60" s="270"/>
      <c r="R60" s="270"/>
    </row>
    <row r="61" spans="2:20" s="53" customFormat="1" ht="12" customHeight="1">
      <c r="B61" s="97"/>
      <c r="C61" s="97"/>
      <c r="D61" s="97"/>
      <c r="E61" s="97"/>
      <c r="F61" s="97"/>
      <c r="G61" s="97"/>
      <c r="H61" s="97"/>
      <c r="I61" s="97"/>
      <c r="J61" s="97"/>
      <c r="K61" s="97"/>
      <c r="L61" s="97"/>
      <c r="M61" s="97"/>
      <c r="N61" s="97"/>
      <c r="O61" s="97"/>
      <c r="P61" s="97"/>
      <c r="Q61" s="97"/>
      <c r="R61" s="97"/>
    </row>
    <row r="62" spans="2:20">
      <c r="B62" s="67" t="s">
        <v>78</v>
      </c>
      <c r="C62" s="100"/>
      <c r="D62" s="72" t="s">
        <v>90</v>
      </c>
      <c r="H62" s="67" t="s">
        <v>78</v>
      </c>
      <c r="I62" s="100"/>
      <c r="J62" s="72" t="s">
        <v>90</v>
      </c>
      <c r="N62" s="67" t="s">
        <v>78</v>
      </c>
      <c r="O62" s="100"/>
      <c r="P62" s="72" t="s">
        <v>90</v>
      </c>
    </row>
    <row r="63" spans="2:20">
      <c r="B63" s="68" t="s">
        <v>79</v>
      </c>
      <c r="C63" s="100"/>
      <c r="D63" s="72" t="s">
        <v>91</v>
      </c>
      <c r="H63" s="68" t="s">
        <v>79</v>
      </c>
      <c r="I63" s="100"/>
      <c r="J63" s="72" t="s">
        <v>91</v>
      </c>
      <c r="N63" s="68" t="s">
        <v>79</v>
      </c>
      <c r="O63" s="100"/>
      <c r="P63" s="72" t="s">
        <v>91</v>
      </c>
    </row>
    <row r="64" spans="2:20">
      <c r="B64" s="67" t="s">
        <v>81</v>
      </c>
      <c r="C64" s="100"/>
      <c r="D64" s="72" t="s">
        <v>91</v>
      </c>
      <c r="H64" s="67" t="s">
        <v>81</v>
      </c>
      <c r="I64" s="100"/>
      <c r="J64" s="72" t="s">
        <v>91</v>
      </c>
      <c r="N64" s="67" t="s">
        <v>81</v>
      </c>
      <c r="O64" s="100"/>
      <c r="P64" s="72" t="s">
        <v>91</v>
      </c>
    </row>
    <row r="65" spans="2:20">
      <c r="B65" s="67" t="s">
        <v>82</v>
      </c>
      <c r="C65" s="100"/>
      <c r="D65" s="72" t="s">
        <v>92</v>
      </c>
      <c r="H65" s="67" t="s">
        <v>82</v>
      </c>
      <c r="I65" s="100"/>
      <c r="J65" s="72" t="s">
        <v>92</v>
      </c>
      <c r="N65" s="67" t="s">
        <v>82</v>
      </c>
      <c r="O65" s="100"/>
      <c r="P65" s="72" t="s">
        <v>92</v>
      </c>
    </row>
    <row r="66" spans="2:20">
      <c r="B66" s="67" t="s">
        <v>89</v>
      </c>
      <c r="C66" s="8" t="e">
        <f>((C32+C34)*1.5)/12</f>
        <v>#DIV/0!</v>
      </c>
      <c r="D66" s="65" t="s">
        <v>157</v>
      </c>
      <c r="E66" s="65"/>
      <c r="F66" s="65"/>
      <c r="H66" s="67" t="s">
        <v>89</v>
      </c>
      <c r="I66" s="8" t="e">
        <f>((I32+I34)*1.5)/12</f>
        <v>#DIV/0!</v>
      </c>
      <c r="J66" s="65" t="s">
        <v>157</v>
      </c>
      <c r="K66" s="65"/>
      <c r="L66" s="65"/>
      <c r="N66" s="67" t="s">
        <v>89</v>
      </c>
      <c r="O66" s="8" t="e">
        <f>((O32+O34)*1.5)/12</f>
        <v>#DIV/0!</v>
      </c>
      <c r="P66" s="65" t="s">
        <v>157</v>
      </c>
      <c r="Q66" s="65"/>
      <c r="R66" s="65"/>
    </row>
    <row r="67" spans="2:20">
      <c r="B67" s="78" t="s">
        <v>83</v>
      </c>
      <c r="C67" s="79" t="e">
        <f>SUM(C62:C66)</f>
        <v>#DIV/0!</v>
      </c>
      <c r="H67" s="78" t="s">
        <v>83</v>
      </c>
      <c r="I67" s="79" t="e">
        <f>SUM(I62:I66)</f>
        <v>#DIV/0!</v>
      </c>
      <c r="N67" s="78" t="s">
        <v>83</v>
      </c>
      <c r="O67" s="79" t="e">
        <f>SUM(O62:O66)</f>
        <v>#DIV/0!</v>
      </c>
    </row>
    <row r="69" spans="2:20" ht="19.5">
      <c r="B69" s="75" t="s">
        <v>74</v>
      </c>
      <c r="C69" s="61">
        <f>F11</f>
        <v>0</v>
      </c>
      <c r="D69" s="77" t="s">
        <v>87</v>
      </c>
      <c r="E69" s="91" t="s">
        <v>88</v>
      </c>
      <c r="F69" s="92" t="e">
        <f>C67</f>
        <v>#DIV/0!</v>
      </c>
      <c r="H69" s="75" t="s">
        <v>74</v>
      </c>
      <c r="I69" s="61">
        <f>L11</f>
        <v>0</v>
      </c>
      <c r="J69" s="77" t="s">
        <v>87</v>
      </c>
      <c r="K69" s="91" t="s">
        <v>88</v>
      </c>
      <c r="L69" s="92" t="e">
        <f>I67</f>
        <v>#DIV/0!</v>
      </c>
      <c r="N69" s="75" t="s">
        <v>74</v>
      </c>
      <c r="O69" s="61">
        <f>R11</f>
        <v>0</v>
      </c>
      <c r="P69" s="77" t="s">
        <v>87</v>
      </c>
      <c r="Q69" s="91" t="s">
        <v>88</v>
      </c>
      <c r="R69" s="92" t="e">
        <f>O67</f>
        <v>#DIV/0!</v>
      </c>
    </row>
    <row r="70" spans="2:20">
      <c r="B70" s="282" t="s">
        <v>75</v>
      </c>
      <c r="C70" s="282"/>
      <c r="D70" s="62">
        <f>C7</f>
        <v>0</v>
      </c>
      <c r="E70" s="71" t="s">
        <v>76</v>
      </c>
      <c r="H70" s="282" t="s">
        <v>75</v>
      </c>
      <c r="I70" s="282"/>
      <c r="J70" s="62">
        <f>I7</f>
        <v>0</v>
      </c>
      <c r="K70" s="71" t="s">
        <v>76</v>
      </c>
      <c r="N70" s="282" t="s">
        <v>75</v>
      </c>
      <c r="O70" s="282"/>
      <c r="P70" s="62">
        <f>O7</f>
        <v>0</v>
      </c>
      <c r="Q70" s="71" t="s">
        <v>76</v>
      </c>
      <c r="T70" s="40"/>
    </row>
    <row r="71" spans="2:20" ht="24">
      <c r="B71" s="281" t="s">
        <v>100</v>
      </c>
      <c r="C71" s="281"/>
      <c r="D71" s="84" t="e">
        <f>(C69+F69)/(1-D70)</f>
        <v>#DIV/0!</v>
      </c>
      <c r="E71" s="21" t="s">
        <v>95</v>
      </c>
      <c r="H71" s="281" t="s">
        <v>100</v>
      </c>
      <c r="I71" s="281"/>
      <c r="J71" s="84" t="e">
        <f>(I69+L69)/(1-J70)</f>
        <v>#DIV/0!</v>
      </c>
      <c r="K71" s="21" t="s">
        <v>95</v>
      </c>
      <c r="N71" s="281" t="s">
        <v>100</v>
      </c>
      <c r="O71" s="281"/>
      <c r="P71" s="84" t="e">
        <f>(O69+R69)/(1-P70)</f>
        <v>#DIV/0!</v>
      </c>
      <c r="Q71" s="21" t="s">
        <v>95</v>
      </c>
    </row>
    <row r="72" spans="2:20" ht="24">
      <c r="B72" s="281" t="s">
        <v>99</v>
      </c>
      <c r="C72" s="281"/>
      <c r="D72" s="74" t="e">
        <f>C31-D71</f>
        <v>#DIV/0!</v>
      </c>
      <c r="H72" s="281" t="s">
        <v>99</v>
      </c>
      <c r="I72" s="281"/>
      <c r="J72" s="74" t="e">
        <f>I31-J71</f>
        <v>#DIV/0!</v>
      </c>
      <c r="N72" s="281" t="s">
        <v>99</v>
      </c>
      <c r="O72" s="281"/>
      <c r="P72" s="74" t="e">
        <f>O31-P71</f>
        <v>#DIV/0!</v>
      </c>
    </row>
    <row r="73" spans="2:20" ht="18" customHeight="1">
      <c r="B73" s="21" t="s">
        <v>104</v>
      </c>
    </row>
    <row r="74" spans="2:20">
      <c r="B74" s="103" t="s">
        <v>79</v>
      </c>
      <c r="C74" s="277" t="s">
        <v>80</v>
      </c>
      <c r="D74" s="278"/>
      <c r="E74" s="278"/>
      <c r="F74" s="278"/>
      <c r="G74" s="278"/>
      <c r="H74" s="278"/>
      <c r="I74" s="278"/>
      <c r="J74" s="278"/>
      <c r="K74" s="278"/>
      <c r="L74" s="278"/>
      <c r="M74" s="278"/>
      <c r="N74" s="278"/>
      <c r="O74" s="278"/>
      <c r="P74" s="278"/>
      <c r="Q74" s="278"/>
      <c r="R74" s="278"/>
    </row>
    <row r="75" spans="2:20">
      <c r="B75" s="104" t="s">
        <v>81</v>
      </c>
      <c r="C75" s="279" t="s">
        <v>103</v>
      </c>
      <c r="D75" s="280"/>
      <c r="E75" s="280"/>
      <c r="F75" s="280"/>
      <c r="G75" s="280"/>
      <c r="H75" s="280"/>
      <c r="I75" s="280"/>
      <c r="J75" s="280"/>
      <c r="K75" s="280"/>
      <c r="L75" s="280"/>
      <c r="M75" s="280"/>
      <c r="N75" s="280"/>
      <c r="O75" s="280"/>
      <c r="P75" s="280"/>
      <c r="Q75" s="280"/>
      <c r="R75" s="280"/>
    </row>
    <row r="76" spans="2:20" ht="11.25" customHeight="1">
      <c r="B76" s="66"/>
    </row>
    <row r="77" spans="2:20">
      <c r="C77" s="23"/>
      <c r="D77" s="73"/>
      <c r="I77" s="23"/>
      <c r="J77" s="73"/>
      <c r="O77" s="23"/>
      <c r="P77" s="73"/>
    </row>
    <row r="78" spans="2:20">
      <c r="C78" s="23"/>
      <c r="D78" s="73"/>
      <c r="I78" s="23"/>
      <c r="J78" s="73"/>
      <c r="O78" s="23"/>
      <c r="P78" s="73"/>
    </row>
    <row r="79" spans="2:20">
      <c r="C79" s="23"/>
      <c r="D79" s="73"/>
      <c r="I79" s="23"/>
      <c r="J79" s="73"/>
      <c r="O79" s="23"/>
      <c r="P79" s="73"/>
    </row>
    <row r="80" spans="2:20">
      <c r="C80" s="23"/>
      <c r="D80" s="73"/>
      <c r="I80" s="23"/>
      <c r="J80" s="73"/>
      <c r="O80" s="23"/>
      <c r="P80" s="73"/>
    </row>
    <row r="81" spans="2:16">
      <c r="C81" s="23"/>
      <c r="D81" s="73"/>
      <c r="I81" s="23"/>
      <c r="J81" s="73"/>
      <c r="O81" s="23"/>
      <c r="P81" s="73"/>
    </row>
    <row r="82" spans="2:16">
      <c r="C82" s="23"/>
      <c r="D82" s="73"/>
      <c r="I82" s="23"/>
      <c r="J82" s="73"/>
      <c r="O82" s="23"/>
      <c r="P82" s="73"/>
    </row>
    <row r="83" spans="2:16">
      <c r="C83" s="23"/>
      <c r="D83" s="73"/>
      <c r="I83" s="23"/>
      <c r="J83" s="73"/>
      <c r="O83" s="23"/>
      <c r="P83" s="73"/>
    </row>
    <row r="84" spans="2:16">
      <c r="C84" s="23"/>
      <c r="D84" s="73"/>
      <c r="I84" s="23"/>
      <c r="J84" s="73"/>
      <c r="O84" s="23"/>
      <c r="P84" s="73"/>
    </row>
    <row r="85" spans="2:16">
      <c r="C85" s="23"/>
      <c r="D85" s="73"/>
      <c r="I85" s="23"/>
      <c r="J85" s="73"/>
      <c r="O85" s="23"/>
      <c r="P85" s="73"/>
    </row>
    <row r="86" spans="2:16">
      <c r="C86" s="23"/>
      <c r="D86" s="73"/>
      <c r="I86" s="23"/>
      <c r="J86" s="73"/>
      <c r="O86" s="23"/>
      <c r="P86" s="73"/>
    </row>
    <row r="87" spans="2:16">
      <c r="C87" s="23"/>
      <c r="D87" s="73"/>
      <c r="I87" s="23"/>
      <c r="J87" s="73"/>
      <c r="O87" s="23"/>
      <c r="P87" s="73"/>
    </row>
    <row r="88" spans="2:16">
      <c r="C88" s="23"/>
      <c r="D88" s="73"/>
      <c r="I88" s="23"/>
      <c r="J88" s="73"/>
      <c r="O88" s="23"/>
      <c r="P88" s="73"/>
    </row>
    <row r="89" spans="2:16">
      <c r="C89" s="23"/>
      <c r="D89" s="73"/>
      <c r="I89" s="23"/>
      <c r="J89" s="73"/>
      <c r="O89" s="23"/>
      <c r="P89" s="73"/>
    </row>
    <row r="90" spans="2:16">
      <c r="C90" s="23"/>
      <c r="D90" s="73"/>
      <c r="I90" s="23"/>
      <c r="J90" s="73"/>
      <c r="O90" s="23"/>
      <c r="P90" s="73"/>
    </row>
    <row r="91" spans="2:16">
      <c r="B91" s="66"/>
    </row>
    <row r="92" spans="2:16">
      <c r="B92" s="66"/>
    </row>
    <row r="93" spans="2:16">
      <c r="B93" s="66"/>
    </row>
    <row r="94" spans="2:16">
      <c r="B94" s="66"/>
    </row>
    <row r="95" spans="2:16">
      <c r="B95" s="90" t="s">
        <v>98</v>
      </c>
      <c r="C95" s="8" t="e">
        <f>D71</f>
        <v>#DIV/0!</v>
      </c>
      <c r="D95" s="8" t="e">
        <f>D71</f>
        <v>#DIV/0!</v>
      </c>
      <c r="H95" s="90" t="s">
        <v>98</v>
      </c>
      <c r="I95" s="8" t="e">
        <f>J71</f>
        <v>#DIV/0!</v>
      </c>
      <c r="J95" s="8" t="e">
        <f>J71</f>
        <v>#DIV/0!</v>
      </c>
      <c r="N95" s="90" t="s">
        <v>98</v>
      </c>
      <c r="O95" s="8" t="e">
        <f>P71</f>
        <v>#DIV/0!</v>
      </c>
      <c r="P95" s="8" t="e">
        <f>P71</f>
        <v>#DIV/0!</v>
      </c>
    </row>
    <row r="96" spans="2:16">
      <c r="B96" s="85" t="s">
        <v>93</v>
      </c>
      <c r="C96" s="85">
        <v>0</v>
      </c>
      <c r="D96" s="86" t="e">
        <f>C31</f>
        <v>#DIV/0!</v>
      </c>
      <c r="H96" s="85" t="s">
        <v>93</v>
      </c>
      <c r="I96" s="85">
        <v>0</v>
      </c>
      <c r="J96" s="86" t="e">
        <f>I31</f>
        <v>#DIV/0!</v>
      </c>
      <c r="N96" s="85" t="s">
        <v>93</v>
      </c>
      <c r="O96" s="85">
        <v>0</v>
      </c>
      <c r="P96" s="86" t="e">
        <f>O31</f>
        <v>#DIV/0!</v>
      </c>
    </row>
    <row r="97" spans="2:24">
      <c r="B97" s="85" t="s">
        <v>152</v>
      </c>
      <c r="C97" s="87">
        <f>F11</f>
        <v>0</v>
      </c>
      <c r="D97" s="86" t="e">
        <f>F7+F11</f>
        <v>#DIV/0!</v>
      </c>
      <c r="H97" s="85" t="s">
        <v>152</v>
      </c>
      <c r="I97" s="87">
        <f>L11</f>
        <v>0</v>
      </c>
      <c r="J97" s="86" t="e">
        <f>L7+L11</f>
        <v>#DIV/0!</v>
      </c>
      <c r="N97" s="85" t="s">
        <v>152</v>
      </c>
      <c r="O97" s="87">
        <f>R11</f>
        <v>0</v>
      </c>
      <c r="P97" s="86" t="e">
        <f>R7+R11</f>
        <v>#DIV/0!</v>
      </c>
    </row>
    <row r="98" spans="2:24">
      <c r="B98" s="90" t="s">
        <v>97</v>
      </c>
      <c r="C98" s="8">
        <f>D56</f>
        <v>0</v>
      </c>
      <c r="D98" s="8">
        <f>D56</f>
        <v>0</v>
      </c>
      <c r="H98" s="90" t="s">
        <v>97</v>
      </c>
      <c r="I98" s="8">
        <f>J56</f>
        <v>0</v>
      </c>
      <c r="J98" s="8">
        <f>J56</f>
        <v>0</v>
      </c>
      <c r="N98" s="93" t="s">
        <v>97</v>
      </c>
      <c r="O98" s="94">
        <f>P56</f>
        <v>0</v>
      </c>
      <c r="P98" s="94">
        <f>P56</f>
        <v>0</v>
      </c>
    </row>
    <row r="99" spans="2:24">
      <c r="B99" s="90" t="s">
        <v>94</v>
      </c>
      <c r="C99" s="95">
        <f>F11</f>
        <v>0</v>
      </c>
      <c r="D99" s="95">
        <f>F11</f>
        <v>0</v>
      </c>
      <c r="H99" s="90" t="s">
        <v>94</v>
      </c>
      <c r="I99" s="95">
        <f>L11</f>
        <v>0</v>
      </c>
      <c r="J99" s="95">
        <f>L11</f>
        <v>0</v>
      </c>
      <c r="N99" s="59" t="s">
        <v>94</v>
      </c>
      <c r="O99" s="95">
        <f>R11</f>
        <v>0</v>
      </c>
      <c r="P99" s="95">
        <f>R11</f>
        <v>0</v>
      </c>
    </row>
    <row r="102" spans="2:24">
      <c r="C102" s="9" t="s">
        <v>33</v>
      </c>
      <c r="D102" s="37" t="s">
        <v>43</v>
      </c>
      <c r="E102" s="9" t="s">
        <v>34</v>
      </c>
      <c r="F102" s="9" t="s">
        <v>44</v>
      </c>
      <c r="G102" s="9" t="s">
        <v>45</v>
      </c>
      <c r="H102" s="9" t="s">
        <v>34</v>
      </c>
      <c r="K102" s="9" t="s">
        <v>33</v>
      </c>
      <c r="L102" s="37" t="s">
        <v>43</v>
      </c>
      <c r="M102" s="9" t="s">
        <v>34</v>
      </c>
      <c r="N102" s="9" t="s">
        <v>44</v>
      </c>
      <c r="O102" s="9" t="s">
        <v>45</v>
      </c>
      <c r="P102" s="9" t="s">
        <v>34</v>
      </c>
      <c r="S102" s="9" t="s">
        <v>33</v>
      </c>
      <c r="T102" s="37" t="s">
        <v>43</v>
      </c>
      <c r="U102" s="9" t="s">
        <v>34</v>
      </c>
      <c r="V102" s="9" t="s">
        <v>44</v>
      </c>
      <c r="W102" s="9" t="s">
        <v>45</v>
      </c>
      <c r="X102" s="9" t="s">
        <v>34</v>
      </c>
    </row>
    <row r="103" spans="2:24">
      <c r="B103" s="8" t="s">
        <v>33</v>
      </c>
      <c r="C103" s="9" t="e">
        <f>C31</f>
        <v>#DIV/0!</v>
      </c>
      <c r="D103" s="9"/>
      <c r="E103" s="9"/>
      <c r="F103" s="9"/>
      <c r="G103" s="9"/>
      <c r="H103" s="8"/>
      <c r="J103" s="8" t="s">
        <v>33</v>
      </c>
      <c r="K103" s="9" t="e">
        <f>I31</f>
        <v>#DIV/0!</v>
      </c>
      <c r="L103" s="9"/>
      <c r="M103" s="9"/>
      <c r="N103" s="9"/>
      <c r="O103" s="9"/>
      <c r="P103" s="8"/>
      <c r="R103" s="8" t="s">
        <v>33</v>
      </c>
      <c r="S103" s="9" t="e">
        <f>O31</f>
        <v>#DIV/0!</v>
      </c>
      <c r="T103" s="9"/>
      <c r="U103" s="9"/>
      <c r="V103" s="9"/>
      <c r="W103" s="9"/>
      <c r="X103" s="8"/>
    </row>
    <row r="104" spans="2:24">
      <c r="B104" s="8" t="s">
        <v>36</v>
      </c>
      <c r="C104" s="9"/>
      <c r="D104" s="38" t="e">
        <f>C33</f>
        <v>#DIV/0!</v>
      </c>
      <c r="E104" s="9" t="e">
        <f>C32</f>
        <v>#DIV/0!</v>
      </c>
      <c r="F104" s="9"/>
      <c r="G104" s="9"/>
      <c r="H104" s="8"/>
      <c r="J104" s="8" t="s">
        <v>36</v>
      </c>
      <c r="K104" s="9"/>
      <c r="L104" s="38" t="e">
        <f>I33</f>
        <v>#DIV/0!</v>
      </c>
      <c r="M104" s="9" t="e">
        <f>I32</f>
        <v>#DIV/0!</v>
      </c>
      <c r="N104" s="9"/>
      <c r="O104" s="9"/>
      <c r="P104" s="8"/>
      <c r="R104" s="8" t="s">
        <v>36</v>
      </c>
      <c r="S104" s="9"/>
      <c r="T104" s="38" t="e">
        <f>O33</f>
        <v>#DIV/0!</v>
      </c>
      <c r="U104" s="9" t="e">
        <f>O32</f>
        <v>#DIV/0!</v>
      </c>
      <c r="V104" s="9"/>
      <c r="W104" s="9"/>
      <c r="X104" s="8"/>
    </row>
    <row r="105" spans="2:24">
      <c r="B105" s="8" t="s">
        <v>37</v>
      </c>
      <c r="C105" s="9"/>
      <c r="D105" s="9"/>
      <c r="E105" s="9"/>
      <c r="F105" s="38" t="e">
        <f>C35</f>
        <v>#DIV/0!</v>
      </c>
      <c r="G105" s="9">
        <f>C34</f>
        <v>0</v>
      </c>
      <c r="H105" s="39" t="e">
        <f>C32</f>
        <v>#DIV/0!</v>
      </c>
      <c r="J105" s="8" t="s">
        <v>37</v>
      </c>
      <c r="K105" s="9"/>
      <c r="L105" s="9"/>
      <c r="M105" s="9"/>
      <c r="N105" s="38" t="e">
        <f>I35</f>
        <v>#DIV/0!</v>
      </c>
      <c r="O105" s="9">
        <f>I34</f>
        <v>0</v>
      </c>
      <c r="P105" s="39" t="e">
        <f>I32</f>
        <v>#DIV/0!</v>
      </c>
      <c r="R105" s="8" t="s">
        <v>37</v>
      </c>
      <c r="S105" s="9"/>
      <c r="T105" s="9"/>
      <c r="U105" s="9"/>
      <c r="V105" s="38" t="e">
        <f>O35</f>
        <v>#DIV/0!</v>
      </c>
      <c r="W105" s="9">
        <f>O34</f>
        <v>0</v>
      </c>
      <c r="X105" s="39" t="e">
        <f>O32</f>
        <v>#DIV/0!</v>
      </c>
    </row>
  </sheetData>
  <sheetProtection sheet="1" selectLockedCells="1"/>
  <mergeCells count="37">
    <mergeCell ref="B71:C71"/>
    <mergeCell ref="H71:I71"/>
    <mergeCell ref="N71:O71"/>
    <mergeCell ref="B52:F52"/>
    <mergeCell ref="H52:L52"/>
    <mergeCell ref="N52:R52"/>
    <mergeCell ref="B60:F60"/>
    <mergeCell ref="B70:C70"/>
    <mergeCell ref="H70:I70"/>
    <mergeCell ref="N70:O70"/>
    <mergeCell ref="B55:C55"/>
    <mergeCell ref="H55:I55"/>
    <mergeCell ref="N55:O55"/>
    <mergeCell ref="H60:L60"/>
    <mergeCell ref="N60:R60"/>
    <mergeCell ref="B59:R59"/>
    <mergeCell ref="C74:R74"/>
    <mergeCell ref="C75:R75"/>
    <mergeCell ref="B72:C72"/>
    <mergeCell ref="H72:I72"/>
    <mergeCell ref="N72:O72"/>
    <mergeCell ref="B8:B15"/>
    <mergeCell ref="H8:H15"/>
    <mergeCell ref="N8:N15"/>
    <mergeCell ref="B51:R51"/>
    <mergeCell ref="B17:F27"/>
    <mergeCell ref="H17:L27"/>
    <mergeCell ref="N17:R27"/>
    <mergeCell ref="B2:F2"/>
    <mergeCell ref="H2:L2"/>
    <mergeCell ref="N2:R2"/>
    <mergeCell ref="B5:B6"/>
    <mergeCell ref="H5:H6"/>
    <mergeCell ref="N5:N6"/>
    <mergeCell ref="E4:F4"/>
    <mergeCell ref="K4:L4"/>
    <mergeCell ref="Q4:R4"/>
  </mergeCells>
  <phoneticPr fontId="2"/>
  <hyperlinks>
    <hyperlink ref="C74" r:id="rId1" display="http://www.kokuho-keisan.com/calc/calc.php?area=372021"/>
    <hyperlink ref="C75" r:id="rId2" display="https://www.nenkin.go.jp/tokusetsu/20kanyu.html"/>
  </hyperlinks>
  <pageMargins left="0.53" right="0.23622047244094491" top="0.45" bottom="0.31496062992125984" header="0.19685039370078741" footer="0.19685039370078741"/>
  <pageSetup paperSize="8" scale="66" orientation="portrait" r:id="rId3"/>
  <headerFooter>
    <oddHeader>&amp;C&amp;"-,太字"&amp;22&amp;A</oddHead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T63"/>
  <sheetViews>
    <sheetView zoomScale="85" zoomScaleNormal="85" workbookViewId="0">
      <selection sqref="A1:XFD1048576"/>
    </sheetView>
  </sheetViews>
  <sheetFormatPr defaultRowHeight="18.75"/>
  <cols>
    <col min="3" max="3" width="9.5" bestFit="1" customWidth="1"/>
    <col min="6" max="6" width="10.625" bestFit="1" customWidth="1"/>
    <col min="10" max="10" width="9.5" bestFit="1" customWidth="1"/>
    <col min="13" max="13" width="10.625" bestFit="1" customWidth="1"/>
    <col min="17" max="17" width="9.5" bestFit="1" customWidth="1"/>
    <col min="20" max="20" width="10.625" bestFit="1" customWidth="1"/>
  </cols>
  <sheetData>
    <row r="1" spans="1:20" ht="24.75" thickBot="1">
      <c r="A1" s="292" t="s">
        <v>41</v>
      </c>
      <c r="B1" s="292"/>
      <c r="C1" s="292"/>
      <c r="D1" s="292"/>
      <c r="E1" s="292"/>
      <c r="F1" s="292"/>
      <c r="H1" s="292" t="s">
        <v>122</v>
      </c>
      <c r="I1" s="292"/>
      <c r="J1" s="292"/>
      <c r="K1" s="292"/>
      <c r="L1" s="292"/>
      <c r="M1" s="292"/>
      <c r="O1" s="292" t="s">
        <v>123</v>
      </c>
      <c r="P1" s="292"/>
      <c r="Q1" s="292"/>
      <c r="R1" s="292"/>
      <c r="S1" s="292"/>
      <c r="T1" s="292"/>
    </row>
    <row r="2" spans="1:20" ht="19.5" thickBot="1">
      <c r="A2" s="175" t="s">
        <v>158</v>
      </c>
      <c r="B2" s="284" t="s">
        <v>153</v>
      </c>
      <c r="C2" s="285"/>
      <c r="D2" s="284" t="s">
        <v>154</v>
      </c>
      <c r="E2" s="285"/>
      <c r="F2" s="176" t="s">
        <v>155</v>
      </c>
      <c r="H2" s="177" t="s">
        <v>158</v>
      </c>
      <c r="I2" s="289" t="s">
        <v>153</v>
      </c>
      <c r="J2" s="290"/>
      <c r="K2" s="289" t="s">
        <v>154</v>
      </c>
      <c r="L2" s="290"/>
      <c r="M2" s="178" t="s">
        <v>155</v>
      </c>
      <c r="O2" s="177" t="s">
        <v>158</v>
      </c>
      <c r="P2" s="289" t="s">
        <v>153</v>
      </c>
      <c r="Q2" s="290"/>
      <c r="R2" s="289" t="s">
        <v>154</v>
      </c>
      <c r="S2" s="290"/>
      <c r="T2" s="178" t="s">
        <v>155</v>
      </c>
    </row>
    <row r="3" spans="1:20">
      <c r="A3" s="286" t="s">
        <v>156</v>
      </c>
      <c r="B3" s="293" t="s">
        <v>162</v>
      </c>
      <c r="C3" s="294"/>
      <c r="D3" s="294"/>
      <c r="E3" s="295"/>
      <c r="F3" s="180">
        <f>'創業計画書(飲食店)'!Q10</f>
        <v>0</v>
      </c>
      <c r="H3" s="286">
        <v>1</v>
      </c>
      <c r="I3" s="291" t="s">
        <v>161</v>
      </c>
      <c r="J3" s="291"/>
      <c r="K3" s="291"/>
      <c r="L3" s="291"/>
      <c r="M3" s="180" t="e">
        <f>F63</f>
        <v>#DIV/0!</v>
      </c>
      <c r="O3" s="286">
        <v>1</v>
      </c>
      <c r="P3" s="291" t="s">
        <v>161</v>
      </c>
      <c r="Q3" s="291"/>
      <c r="R3" s="291"/>
      <c r="S3" s="291"/>
      <c r="T3" s="180" t="e">
        <f>M63</f>
        <v>#DIV/0!</v>
      </c>
    </row>
    <row r="4" spans="1:20">
      <c r="A4" s="287"/>
      <c r="B4" s="162"/>
      <c r="C4" s="163"/>
      <c r="D4" s="162" t="s">
        <v>160</v>
      </c>
      <c r="E4" s="164" t="e">
        <f>'月間の収支計画(飲食店)'!$C$32</f>
        <v>#DIV/0!</v>
      </c>
      <c r="F4" s="179" t="e">
        <f>F3+C4-E4</f>
        <v>#DIV/0!</v>
      </c>
      <c r="H4" s="287"/>
      <c r="I4" s="162"/>
      <c r="J4" s="163"/>
      <c r="K4" s="162" t="s">
        <v>160</v>
      </c>
      <c r="L4" s="164" t="e">
        <f>'月間の収支計画(飲食店)'!$I$32</f>
        <v>#DIV/0!</v>
      </c>
      <c r="M4" s="179" t="e">
        <f t="shared" ref="M4:M13" si="0">M3+J4-L4</f>
        <v>#DIV/0!</v>
      </c>
      <c r="O4" s="287"/>
      <c r="P4" s="162"/>
      <c r="Q4" s="163"/>
      <c r="R4" s="162" t="s">
        <v>160</v>
      </c>
      <c r="S4" s="164" t="e">
        <f>'月間の収支計画(飲食店)'!$O$32</f>
        <v>#DIV/0!</v>
      </c>
      <c r="T4" s="179" t="e">
        <f t="shared" ref="T4:T13" si="1">T3+Q4-S4</f>
        <v>#DIV/0!</v>
      </c>
    </row>
    <row r="5" spans="1:20">
      <c r="A5" s="287"/>
      <c r="B5" s="161"/>
      <c r="C5" s="59"/>
      <c r="D5" s="161" t="s">
        <v>45</v>
      </c>
      <c r="E5" s="95">
        <f>'月間の収支計画(飲食店)'!$C$34</f>
        <v>0</v>
      </c>
      <c r="F5" s="169" t="e">
        <f>F4+C5-E5</f>
        <v>#DIV/0!</v>
      </c>
      <c r="H5" s="287"/>
      <c r="I5" s="161"/>
      <c r="J5" s="59"/>
      <c r="K5" s="161" t="s">
        <v>45</v>
      </c>
      <c r="L5" s="95">
        <f>'月間の収支計画(飲食店)'!$I$34</f>
        <v>0</v>
      </c>
      <c r="M5" s="169" t="e">
        <f t="shared" si="0"/>
        <v>#DIV/0!</v>
      </c>
      <c r="O5" s="287"/>
      <c r="P5" s="161"/>
      <c r="Q5" s="59"/>
      <c r="R5" s="161" t="s">
        <v>45</v>
      </c>
      <c r="S5" s="95">
        <f>'月間の収支計画(飲食店)'!$O$34</f>
        <v>0</v>
      </c>
      <c r="T5" s="169" t="e">
        <f t="shared" si="1"/>
        <v>#DIV/0!</v>
      </c>
    </row>
    <row r="6" spans="1:20">
      <c r="A6" s="287"/>
      <c r="B6" s="161"/>
      <c r="C6" s="59"/>
      <c r="D6" s="161" t="s">
        <v>165</v>
      </c>
      <c r="E6" s="95">
        <f>'月間の収支計画(飲食店)'!$C$65</f>
        <v>0</v>
      </c>
      <c r="F6" s="169" t="e">
        <f>F5+C6-E6</f>
        <v>#DIV/0!</v>
      </c>
      <c r="H6" s="287"/>
      <c r="I6" s="161"/>
      <c r="J6" s="59"/>
      <c r="K6" s="161" t="s">
        <v>165</v>
      </c>
      <c r="L6" s="95">
        <f>'月間の収支計画(飲食店)'!$I$65</f>
        <v>0</v>
      </c>
      <c r="M6" s="169" t="e">
        <f t="shared" si="0"/>
        <v>#DIV/0!</v>
      </c>
      <c r="O6" s="287"/>
      <c r="P6" s="161"/>
      <c r="Q6" s="59"/>
      <c r="R6" s="161" t="s">
        <v>165</v>
      </c>
      <c r="S6" s="95">
        <f>'月間の収支計画(飲食店)'!$O$65</f>
        <v>0</v>
      </c>
      <c r="T6" s="169" t="e">
        <f t="shared" si="1"/>
        <v>#DIV/0!</v>
      </c>
    </row>
    <row r="7" spans="1:20">
      <c r="A7" s="287"/>
      <c r="B7" s="161"/>
      <c r="C7" s="59"/>
      <c r="D7" s="161" t="s">
        <v>164</v>
      </c>
      <c r="E7" s="95">
        <f>SUM('月間の収支計画(飲食店)'!$C$62:$C$64)</f>
        <v>0</v>
      </c>
      <c r="F7" s="169" t="e">
        <f>F6+C7-E7</f>
        <v>#DIV/0!</v>
      </c>
      <c r="H7" s="287"/>
      <c r="I7" s="161"/>
      <c r="J7" s="59"/>
      <c r="K7" s="161" t="s">
        <v>164</v>
      </c>
      <c r="L7" s="95">
        <f>SUM('月間の収支計画(飲食店)'!$I$62:$I$64)</f>
        <v>0</v>
      </c>
      <c r="M7" s="169" t="e">
        <f t="shared" si="0"/>
        <v>#DIV/0!</v>
      </c>
      <c r="O7" s="287"/>
      <c r="P7" s="161"/>
      <c r="Q7" s="59"/>
      <c r="R7" s="161" t="s">
        <v>164</v>
      </c>
      <c r="S7" s="95">
        <f>SUM('月間の収支計画(飲食店)'!$O$62:$O$64)</f>
        <v>0</v>
      </c>
      <c r="T7" s="169" t="e">
        <f t="shared" si="1"/>
        <v>#DIV/0!</v>
      </c>
    </row>
    <row r="8" spans="1:20" ht="19.5" thickBot="1">
      <c r="A8" s="288"/>
      <c r="B8" s="170" t="s">
        <v>159</v>
      </c>
      <c r="C8" s="171" t="e">
        <f>'月間の収支計画(飲食店)'!$C$31</f>
        <v>#DIV/0!</v>
      </c>
      <c r="D8" s="172"/>
      <c r="E8" s="173"/>
      <c r="F8" s="174" t="e">
        <f>F7+C8-E8</f>
        <v>#DIV/0!</v>
      </c>
      <c r="H8" s="288"/>
      <c r="I8" s="170" t="s">
        <v>159</v>
      </c>
      <c r="J8" s="171" t="e">
        <f>'月間の収支計画(飲食店)'!$I$31</f>
        <v>#DIV/0!</v>
      </c>
      <c r="K8" s="172"/>
      <c r="L8" s="173"/>
      <c r="M8" s="174" t="e">
        <f t="shared" si="0"/>
        <v>#DIV/0!</v>
      </c>
      <c r="O8" s="288"/>
      <c r="P8" s="170" t="s">
        <v>159</v>
      </c>
      <c r="Q8" s="171" t="e">
        <f>'月間の収支計画(飲食店)'!$O$31</f>
        <v>#DIV/0!</v>
      </c>
      <c r="R8" s="172"/>
      <c r="S8" s="173"/>
      <c r="T8" s="174" t="e">
        <f t="shared" si="1"/>
        <v>#DIV/0!</v>
      </c>
    </row>
    <row r="9" spans="1:20">
      <c r="A9" s="286">
        <v>2</v>
      </c>
      <c r="B9" s="165"/>
      <c r="C9" s="166"/>
      <c r="D9" s="165" t="s">
        <v>160</v>
      </c>
      <c r="E9" s="167" t="e">
        <f>'月間の収支計画(飲食店)'!$C$32</f>
        <v>#DIV/0!</v>
      </c>
      <c r="F9" s="168" t="e">
        <f t="shared" ref="F9:F13" si="2">F8+C9-E9</f>
        <v>#DIV/0!</v>
      </c>
      <c r="H9" s="286">
        <v>2</v>
      </c>
      <c r="I9" s="165"/>
      <c r="J9" s="166"/>
      <c r="K9" s="165" t="s">
        <v>160</v>
      </c>
      <c r="L9" s="167" t="e">
        <f>'月間の収支計画(飲食店)'!$I$32</f>
        <v>#DIV/0!</v>
      </c>
      <c r="M9" s="168" t="e">
        <f t="shared" si="0"/>
        <v>#DIV/0!</v>
      </c>
      <c r="O9" s="286">
        <v>2</v>
      </c>
      <c r="P9" s="165"/>
      <c r="Q9" s="166"/>
      <c r="R9" s="162" t="s">
        <v>160</v>
      </c>
      <c r="S9" s="164" t="e">
        <f>'月間の収支計画(飲食店)'!$O$32</f>
        <v>#DIV/0!</v>
      </c>
      <c r="T9" s="168" t="e">
        <f t="shared" si="1"/>
        <v>#DIV/0!</v>
      </c>
    </row>
    <row r="10" spans="1:20">
      <c r="A10" s="287"/>
      <c r="B10" s="161"/>
      <c r="C10" s="59"/>
      <c r="D10" s="161" t="s">
        <v>45</v>
      </c>
      <c r="E10" s="95">
        <f>'月間の収支計画(飲食店)'!$C$34</f>
        <v>0</v>
      </c>
      <c r="F10" s="169" t="e">
        <f t="shared" si="2"/>
        <v>#DIV/0!</v>
      </c>
      <c r="H10" s="287"/>
      <c r="I10" s="161"/>
      <c r="J10" s="59"/>
      <c r="K10" s="161" t="s">
        <v>45</v>
      </c>
      <c r="L10" s="95">
        <f>'月間の収支計画(飲食店)'!$I$34</f>
        <v>0</v>
      </c>
      <c r="M10" s="169" t="e">
        <f t="shared" si="0"/>
        <v>#DIV/0!</v>
      </c>
      <c r="O10" s="287"/>
      <c r="P10" s="161"/>
      <c r="Q10" s="59"/>
      <c r="R10" s="161" t="s">
        <v>45</v>
      </c>
      <c r="S10" s="95">
        <f>'月間の収支計画(飲食店)'!$O$34</f>
        <v>0</v>
      </c>
      <c r="T10" s="169" t="e">
        <f t="shared" si="1"/>
        <v>#DIV/0!</v>
      </c>
    </row>
    <row r="11" spans="1:20">
      <c r="A11" s="287"/>
      <c r="B11" s="161"/>
      <c r="C11" s="59"/>
      <c r="D11" s="161" t="s">
        <v>165</v>
      </c>
      <c r="E11" s="95">
        <f>'月間の収支計画(飲食店)'!$C$65</f>
        <v>0</v>
      </c>
      <c r="F11" s="169" t="e">
        <f>F10+C11-E11</f>
        <v>#DIV/0!</v>
      </c>
      <c r="H11" s="287"/>
      <c r="I11" s="161"/>
      <c r="J11" s="59"/>
      <c r="K11" s="161" t="s">
        <v>165</v>
      </c>
      <c r="L11" s="95">
        <f>'月間の収支計画(飲食店)'!$I$65</f>
        <v>0</v>
      </c>
      <c r="M11" s="169" t="e">
        <f t="shared" si="0"/>
        <v>#DIV/0!</v>
      </c>
      <c r="O11" s="287"/>
      <c r="P11" s="161"/>
      <c r="Q11" s="59"/>
      <c r="R11" s="161" t="s">
        <v>165</v>
      </c>
      <c r="S11" s="95">
        <f>'月間の収支計画(飲食店)'!$O$65</f>
        <v>0</v>
      </c>
      <c r="T11" s="169" t="e">
        <f t="shared" si="1"/>
        <v>#DIV/0!</v>
      </c>
    </row>
    <row r="12" spans="1:20">
      <c r="A12" s="287"/>
      <c r="B12" s="161"/>
      <c r="C12" s="59"/>
      <c r="D12" s="161" t="s">
        <v>164</v>
      </c>
      <c r="E12" s="95">
        <f>SUM('月間の収支計画(飲食店)'!$C$62:$C$64)</f>
        <v>0</v>
      </c>
      <c r="F12" s="169" t="e">
        <f>F11+C12-E12</f>
        <v>#DIV/0!</v>
      </c>
      <c r="H12" s="287"/>
      <c r="I12" s="161"/>
      <c r="J12" s="59"/>
      <c r="K12" s="161" t="s">
        <v>164</v>
      </c>
      <c r="L12" s="95">
        <f>SUM('月間の収支計画(飲食店)'!$I$62:$I$64)</f>
        <v>0</v>
      </c>
      <c r="M12" s="169" t="e">
        <f t="shared" si="0"/>
        <v>#DIV/0!</v>
      </c>
      <c r="O12" s="287"/>
      <c r="P12" s="161"/>
      <c r="Q12" s="59"/>
      <c r="R12" s="161" t="s">
        <v>164</v>
      </c>
      <c r="S12" s="95">
        <f>SUM('月間の収支計画(飲食店)'!$O$62:$O$64)</f>
        <v>0</v>
      </c>
      <c r="T12" s="169" t="e">
        <f>T11+Q12-S12</f>
        <v>#DIV/0!</v>
      </c>
    </row>
    <row r="13" spans="1:20" ht="19.5" thickBot="1">
      <c r="A13" s="288"/>
      <c r="B13" s="170" t="s">
        <v>159</v>
      </c>
      <c r="C13" s="171" t="e">
        <f>'月間の収支計画(飲食店)'!$C$31</f>
        <v>#DIV/0!</v>
      </c>
      <c r="D13" s="172"/>
      <c r="E13" s="173"/>
      <c r="F13" s="174" t="e">
        <f t="shared" si="2"/>
        <v>#DIV/0!</v>
      </c>
      <c r="H13" s="288"/>
      <c r="I13" s="170" t="s">
        <v>159</v>
      </c>
      <c r="J13" s="171" t="e">
        <f>'月間の収支計画(飲食店)'!$I$31</f>
        <v>#DIV/0!</v>
      </c>
      <c r="K13" s="172"/>
      <c r="L13" s="173"/>
      <c r="M13" s="174" t="e">
        <f t="shared" si="0"/>
        <v>#DIV/0!</v>
      </c>
      <c r="O13" s="288"/>
      <c r="P13" s="170" t="s">
        <v>159</v>
      </c>
      <c r="Q13" s="171" t="e">
        <f>'月間の収支計画(飲食店)'!$O$31</f>
        <v>#DIV/0!</v>
      </c>
      <c r="R13" s="172"/>
      <c r="S13" s="173"/>
      <c r="T13" s="174" t="e">
        <f t="shared" si="1"/>
        <v>#DIV/0!</v>
      </c>
    </row>
    <row r="14" spans="1:20">
      <c r="A14" s="286">
        <v>3</v>
      </c>
      <c r="B14" s="165"/>
      <c r="C14" s="166"/>
      <c r="D14" s="165" t="s">
        <v>160</v>
      </c>
      <c r="E14" s="167" t="e">
        <f>'月間の収支計画(飲食店)'!$C$32</f>
        <v>#DIV/0!</v>
      </c>
      <c r="F14" s="168" t="e">
        <f t="shared" ref="F14:F63" si="3">F13+C14-E14</f>
        <v>#DIV/0!</v>
      </c>
      <c r="H14" s="286">
        <v>3</v>
      </c>
      <c r="I14" s="165"/>
      <c r="J14" s="166"/>
      <c r="K14" s="165" t="s">
        <v>160</v>
      </c>
      <c r="L14" s="167" t="e">
        <f>'月間の収支計画(飲食店)'!$I$32</f>
        <v>#DIV/0!</v>
      </c>
      <c r="M14" s="168" t="e">
        <f t="shared" ref="M14:M63" si="4">M13+J14-L14</f>
        <v>#DIV/0!</v>
      </c>
      <c r="O14" s="286">
        <v>3</v>
      </c>
      <c r="P14" s="165"/>
      <c r="Q14" s="166"/>
      <c r="R14" s="162" t="s">
        <v>160</v>
      </c>
      <c r="S14" s="164" t="e">
        <f>'月間の収支計画(飲食店)'!$O$32</f>
        <v>#DIV/0!</v>
      </c>
      <c r="T14" s="168" t="e">
        <f t="shared" ref="T14:T63" si="5">T13+Q14-S14</f>
        <v>#DIV/0!</v>
      </c>
    </row>
    <row r="15" spans="1:20">
      <c r="A15" s="287"/>
      <c r="B15" s="161"/>
      <c r="C15" s="59"/>
      <c r="D15" s="161" t="s">
        <v>45</v>
      </c>
      <c r="E15" s="95">
        <f>'月間の収支計画(飲食店)'!$C$34</f>
        <v>0</v>
      </c>
      <c r="F15" s="169" t="e">
        <f t="shared" si="3"/>
        <v>#DIV/0!</v>
      </c>
      <c r="H15" s="287"/>
      <c r="I15" s="161"/>
      <c r="J15" s="59"/>
      <c r="K15" s="161" t="s">
        <v>45</v>
      </c>
      <c r="L15" s="95">
        <f>'月間の収支計画(飲食店)'!$I$34</f>
        <v>0</v>
      </c>
      <c r="M15" s="169" t="e">
        <f t="shared" si="4"/>
        <v>#DIV/0!</v>
      </c>
      <c r="O15" s="287"/>
      <c r="P15" s="161"/>
      <c r="Q15" s="59"/>
      <c r="R15" s="161" t="s">
        <v>45</v>
      </c>
      <c r="S15" s="95">
        <f>'月間の収支計画(飲食店)'!$O$34</f>
        <v>0</v>
      </c>
      <c r="T15" s="169" t="e">
        <f t="shared" si="5"/>
        <v>#DIV/0!</v>
      </c>
    </row>
    <row r="16" spans="1:20">
      <c r="A16" s="287"/>
      <c r="B16" s="161"/>
      <c r="C16" s="59"/>
      <c r="D16" s="161" t="s">
        <v>165</v>
      </c>
      <c r="E16" s="95">
        <f>'月間の収支計画(飲食店)'!$C$65</f>
        <v>0</v>
      </c>
      <c r="F16" s="169" t="e">
        <f>F15+C16-E16</f>
        <v>#DIV/0!</v>
      </c>
      <c r="H16" s="287"/>
      <c r="I16" s="161"/>
      <c r="J16" s="59"/>
      <c r="K16" s="161" t="s">
        <v>165</v>
      </c>
      <c r="L16" s="95">
        <f>'月間の収支計画(飲食店)'!$I$65</f>
        <v>0</v>
      </c>
      <c r="M16" s="169" t="e">
        <f t="shared" si="4"/>
        <v>#DIV/0!</v>
      </c>
      <c r="O16" s="287"/>
      <c r="P16" s="161"/>
      <c r="Q16" s="59"/>
      <c r="R16" s="161" t="s">
        <v>165</v>
      </c>
      <c r="S16" s="95">
        <f>'月間の収支計画(飲食店)'!$O$65</f>
        <v>0</v>
      </c>
      <c r="T16" s="169" t="e">
        <f t="shared" si="5"/>
        <v>#DIV/0!</v>
      </c>
    </row>
    <row r="17" spans="1:20">
      <c r="A17" s="287"/>
      <c r="B17" s="161"/>
      <c r="C17" s="59"/>
      <c r="D17" s="161" t="s">
        <v>164</v>
      </c>
      <c r="E17" s="95">
        <f>SUM('月間の収支計画(飲食店)'!$C$62:$C$64)</f>
        <v>0</v>
      </c>
      <c r="F17" s="169" t="e">
        <f>F16+C17-E17</f>
        <v>#DIV/0!</v>
      </c>
      <c r="H17" s="287"/>
      <c r="I17" s="161"/>
      <c r="J17" s="59"/>
      <c r="K17" s="161" t="s">
        <v>164</v>
      </c>
      <c r="L17" s="95">
        <f>SUM('月間の収支計画(飲食店)'!$I$62:$I$64)</f>
        <v>0</v>
      </c>
      <c r="M17" s="169" t="e">
        <f t="shared" si="4"/>
        <v>#DIV/0!</v>
      </c>
      <c r="O17" s="287"/>
      <c r="P17" s="161"/>
      <c r="Q17" s="59"/>
      <c r="R17" s="161" t="s">
        <v>164</v>
      </c>
      <c r="S17" s="95">
        <f>SUM('月間の収支計画(飲食店)'!$O$62:$O$64)</f>
        <v>0</v>
      </c>
      <c r="T17" s="169" t="e">
        <f t="shared" si="5"/>
        <v>#DIV/0!</v>
      </c>
    </row>
    <row r="18" spans="1:20" ht="19.5" thickBot="1">
      <c r="A18" s="288"/>
      <c r="B18" s="170" t="s">
        <v>159</v>
      </c>
      <c r="C18" s="171" t="e">
        <f>'月間の収支計画(飲食店)'!$C$31</f>
        <v>#DIV/0!</v>
      </c>
      <c r="D18" s="172"/>
      <c r="E18" s="173"/>
      <c r="F18" s="174" t="e">
        <f t="shared" si="3"/>
        <v>#DIV/0!</v>
      </c>
      <c r="H18" s="288"/>
      <c r="I18" s="170" t="s">
        <v>159</v>
      </c>
      <c r="J18" s="171" t="e">
        <f>'月間の収支計画(飲食店)'!$I$31</f>
        <v>#DIV/0!</v>
      </c>
      <c r="K18" s="172"/>
      <c r="L18" s="173"/>
      <c r="M18" s="174" t="e">
        <f t="shared" si="4"/>
        <v>#DIV/0!</v>
      </c>
      <c r="O18" s="288"/>
      <c r="P18" s="170" t="s">
        <v>159</v>
      </c>
      <c r="Q18" s="171" t="e">
        <f>'月間の収支計画(飲食店)'!$O$31</f>
        <v>#DIV/0!</v>
      </c>
      <c r="R18" s="172"/>
      <c r="S18" s="173"/>
      <c r="T18" s="174" t="e">
        <f t="shared" si="5"/>
        <v>#DIV/0!</v>
      </c>
    </row>
    <row r="19" spans="1:20">
      <c r="A19" s="286">
        <v>4</v>
      </c>
      <c r="B19" s="165"/>
      <c r="C19" s="166"/>
      <c r="D19" s="165" t="s">
        <v>160</v>
      </c>
      <c r="E19" s="167" t="e">
        <f>'月間の収支計画(飲食店)'!$C$32</f>
        <v>#DIV/0!</v>
      </c>
      <c r="F19" s="168" t="e">
        <f t="shared" si="3"/>
        <v>#DIV/0!</v>
      </c>
      <c r="H19" s="286">
        <v>4</v>
      </c>
      <c r="I19" s="165"/>
      <c r="J19" s="166"/>
      <c r="K19" s="165" t="s">
        <v>160</v>
      </c>
      <c r="L19" s="167" t="e">
        <f>'月間の収支計画(飲食店)'!$I$32</f>
        <v>#DIV/0!</v>
      </c>
      <c r="M19" s="168" t="e">
        <f t="shared" si="4"/>
        <v>#DIV/0!</v>
      </c>
      <c r="O19" s="286">
        <v>4</v>
      </c>
      <c r="P19" s="165"/>
      <c r="Q19" s="166"/>
      <c r="R19" s="162" t="s">
        <v>160</v>
      </c>
      <c r="S19" s="164" t="e">
        <f>'月間の収支計画(飲食店)'!$O$32</f>
        <v>#DIV/0!</v>
      </c>
      <c r="T19" s="168" t="e">
        <f t="shared" si="5"/>
        <v>#DIV/0!</v>
      </c>
    </row>
    <row r="20" spans="1:20">
      <c r="A20" s="287"/>
      <c r="B20" s="161"/>
      <c r="C20" s="59"/>
      <c r="D20" s="161" t="s">
        <v>45</v>
      </c>
      <c r="E20" s="95">
        <f>'月間の収支計画(飲食店)'!$C$34</f>
        <v>0</v>
      </c>
      <c r="F20" s="169" t="e">
        <f t="shared" si="3"/>
        <v>#DIV/0!</v>
      </c>
      <c r="H20" s="287"/>
      <c r="I20" s="161"/>
      <c r="J20" s="59"/>
      <c r="K20" s="161" t="s">
        <v>45</v>
      </c>
      <c r="L20" s="95">
        <f>'月間の収支計画(飲食店)'!$I$34</f>
        <v>0</v>
      </c>
      <c r="M20" s="169" t="e">
        <f t="shared" si="4"/>
        <v>#DIV/0!</v>
      </c>
      <c r="O20" s="287"/>
      <c r="P20" s="161"/>
      <c r="Q20" s="59"/>
      <c r="R20" s="161" t="s">
        <v>45</v>
      </c>
      <c r="S20" s="95">
        <f>'月間の収支計画(飲食店)'!$O$34</f>
        <v>0</v>
      </c>
      <c r="T20" s="169" t="e">
        <f t="shared" si="5"/>
        <v>#DIV/0!</v>
      </c>
    </row>
    <row r="21" spans="1:20">
      <c r="A21" s="287"/>
      <c r="B21" s="161"/>
      <c r="C21" s="59"/>
      <c r="D21" s="161" t="s">
        <v>165</v>
      </c>
      <c r="E21" s="95">
        <f>'月間の収支計画(飲食店)'!$C$65</f>
        <v>0</v>
      </c>
      <c r="F21" s="169" t="e">
        <f>F20+C21-E21</f>
        <v>#DIV/0!</v>
      </c>
      <c r="H21" s="287"/>
      <c r="I21" s="161"/>
      <c r="J21" s="59"/>
      <c r="K21" s="161" t="s">
        <v>165</v>
      </c>
      <c r="L21" s="95">
        <f>'月間の収支計画(飲食店)'!$I$65</f>
        <v>0</v>
      </c>
      <c r="M21" s="169" t="e">
        <f t="shared" si="4"/>
        <v>#DIV/0!</v>
      </c>
      <c r="O21" s="287"/>
      <c r="P21" s="161"/>
      <c r="Q21" s="59"/>
      <c r="R21" s="161" t="s">
        <v>165</v>
      </c>
      <c r="S21" s="95">
        <f>'月間の収支計画(飲食店)'!$O$65</f>
        <v>0</v>
      </c>
      <c r="T21" s="169" t="e">
        <f t="shared" si="5"/>
        <v>#DIV/0!</v>
      </c>
    </row>
    <row r="22" spans="1:20">
      <c r="A22" s="287"/>
      <c r="B22" s="161"/>
      <c r="C22" s="59"/>
      <c r="D22" s="161" t="s">
        <v>164</v>
      </c>
      <c r="E22" s="95">
        <f>SUM('月間の収支計画(飲食店)'!$C$62:$C$64)</f>
        <v>0</v>
      </c>
      <c r="F22" s="169" t="e">
        <f>F21+C22-E22</f>
        <v>#DIV/0!</v>
      </c>
      <c r="H22" s="287"/>
      <c r="I22" s="161"/>
      <c r="J22" s="59"/>
      <c r="K22" s="161" t="s">
        <v>164</v>
      </c>
      <c r="L22" s="95">
        <f>SUM('月間の収支計画(飲食店)'!$I$62:$I$64)</f>
        <v>0</v>
      </c>
      <c r="M22" s="169" t="e">
        <f t="shared" si="4"/>
        <v>#DIV/0!</v>
      </c>
      <c r="O22" s="287"/>
      <c r="P22" s="161"/>
      <c r="Q22" s="59"/>
      <c r="R22" s="161" t="s">
        <v>164</v>
      </c>
      <c r="S22" s="95">
        <f>SUM('月間の収支計画(飲食店)'!$O$62:$O$64)</f>
        <v>0</v>
      </c>
      <c r="T22" s="169" t="e">
        <f t="shared" si="5"/>
        <v>#DIV/0!</v>
      </c>
    </row>
    <row r="23" spans="1:20" ht="19.5" thickBot="1">
      <c r="A23" s="288"/>
      <c r="B23" s="170" t="s">
        <v>159</v>
      </c>
      <c r="C23" s="171" t="e">
        <f>'月間の収支計画(飲食店)'!$C$31</f>
        <v>#DIV/0!</v>
      </c>
      <c r="D23" s="172"/>
      <c r="E23" s="173"/>
      <c r="F23" s="174" t="e">
        <f t="shared" si="3"/>
        <v>#DIV/0!</v>
      </c>
      <c r="H23" s="288"/>
      <c r="I23" s="170" t="s">
        <v>159</v>
      </c>
      <c r="J23" s="171" t="e">
        <f>'月間の収支計画(飲食店)'!$I$31</f>
        <v>#DIV/0!</v>
      </c>
      <c r="K23" s="172"/>
      <c r="L23" s="173"/>
      <c r="M23" s="174" t="e">
        <f t="shared" si="4"/>
        <v>#DIV/0!</v>
      </c>
      <c r="O23" s="288"/>
      <c r="P23" s="170" t="s">
        <v>159</v>
      </c>
      <c r="Q23" s="171" t="e">
        <f>'月間の収支計画(飲食店)'!$O$31</f>
        <v>#DIV/0!</v>
      </c>
      <c r="R23" s="172"/>
      <c r="S23" s="173"/>
      <c r="T23" s="174" t="e">
        <f t="shared" si="5"/>
        <v>#DIV/0!</v>
      </c>
    </row>
    <row r="24" spans="1:20">
      <c r="A24" s="286">
        <v>5</v>
      </c>
      <c r="B24" s="165"/>
      <c r="C24" s="166"/>
      <c r="D24" s="165" t="s">
        <v>160</v>
      </c>
      <c r="E24" s="167" t="e">
        <f>'月間の収支計画(飲食店)'!$C$32</f>
        <v>#DIV/0!</v>
      </c>
      <c r="F24" s="168" t="e">
        <f t="shared" si="3"/>
        <v>#DIV/0!</v>
      </c>
      <c r="H24" s="286">
        <v>5</v>
      </c>
      <c r="I24" s="165"/>
      <c r="J24" s="166"/>
      <c r="K24" s="165" t="s">
        <v>160</v>
      </c>
      <c r="L24" s="167" t="e">
        <f>'月間の収支計画(飲食店)'!$I$32</f>
        <v>#DIV/0!</v>
      </c>
      <c r="M24" s="168" t="e">
        <f t="shared" si="4"/>
        <v>#DIV/0!</v>
      </c>
      <c r="O24" s="286">
        <v>5</v>
      </c>
      <c r="P24" s="165"/>
      <c r="Q24" s="166"/>
      <c r="R24" s="162" t="s">
        <v>160</v>
      </c>
      <c r="S24" s="164" t="e">
        <f>'月間の収支計画(飲食店)'!$O$32</f>
        <v>#DIV/0!</v>
      </c>
      <c r="T24" s="168" t="e">
        <f t="shared" si="5"/>
        <v>#DIV/0!</v>
      </c>
    </row>
    <row r="25" spans="1:20">
      <c r="A25" s="287"/>
      <c r="B25" s="161"/>
      <c r="C25" s="59"/>
      <c r="D25" s="161" t="s">
        <v>45</v>
      </c>
      <c r="E25" s="95">
        <f>'月間の収支計画(飲食店)'!$C$34</f>
        <v>0</v>
      </c>
      <c r="F25" s="169" t="e">
        <f t="shared" si="3"/>
        <v>#DIV/0!</v>
      </c>
      <c r="H25" s="287"/>
      <c r="I25" s="161"/>
      <c r="J25" s="59"/>
      <c r="K25" s="161" t="s">
        <v>45</v>
      </c>
      <c r="L25" s="95">
        <f>'月間の収支計画(飲食店)'!$I$34</f>
        <v>0</v>
      </c>
      <c r="M25" s="169" t="e">
        <f t="shared" si="4"/>
        <v>#DIV/0!</v>
      </c>
      <c r="O25" s="287"/>
      <c r="P25" s="161"/>
      <c r="Q25" s="59"/>
      <c r="R25" s="161" t="s">
        <v>45</v>
      </c>
      <c r="S25" s="95">
        <f>'月間の収支計画(飲食店)'!$O$34</f>
        <v>0</v>
      </c>
      <c r="T25" s="169" t="e">
        <f t="shared" si="5"/>
        <v>#DIV/0!</v>
      </c>
    </row>
    <row r="26" spans="1:20">
      <c r="A26" s="287"/>
      <c r="B26" s="161"/>
      <c r="C26" s="59"/>
      <c r="D26" s="161" t="s">
        <v>165</v>
      </c>
      <c r="E26" s="95">
        <f>'月間の収支計画(飲食店)'!$C$65</f>
        <v>0</v>
      </c>
      <c r="F26" s="169" t="e">
        <f>F25+C26-E26</f>
        <v>#DIV/0!</v>
      </c>
      <c r="H26" s="287"/>
      <c r="I26" s="161"/>
      <c r="J26" s="59"/>
      <c r="K26" s="161" t="s">
        <v>165</v>
      </c>
      <c r="L26" s="95">
        <f>'月間の収支計画(飲食店)'!$I$65</f>
        <v>0</v>
      </c>
      <c r="M26" s="169" t="e">
        <f t="shared" si="4"/>
        <v>#DIV/0!</v>
      </c>
      <c r="O26" s="287"/>
      <c r="P26" s="161"/>
      <c r="Q26" s="59"/>
      <c r="R26" s="161" t="s">
        <v>165</v>
      </c>
      <c r="S26" s="95">
        <f>'月間の収支計画(飲食店)'!$O$65</f>
        <v>0</v>
      </c>
      <c r="T26" s="169" t="e">
        <f t="shared" si="5"/>
        <v>#DIV/0!</v>
      </c>
    </row>
    <row r="27" spans="1:20">
      <c r="A27" s="287"/>
      <c r="B27" s="161"/>
      <c r="C27" s="59"/>
      <c r="D27" s="161" t="s">
        <v>164</v>
      </c>
      <c r="E27" s="95">
        <f>SUM('月間の収支計画(飲食店)'!$C$62:$C$64)</f>
        <v>0</v>
      </c>
      <c r="F27" s="169" t="e">
        <f>F26+C27-E27</f>
        <v>#DIV/0!</v>
      </c>
      <c r="H27" s="287"/>
      <c r="I27" s="161"/>
      <c r="J27" s="59"/>
      <c r="K27" s="161" t="s">
        <v>164</v>
      </c>
      <c r="L27" s="95">
        <f>SUM('月間の収支計画(飲食店)'!$I$62:$I$64)</f>
        <v>0</v>
      </c>
      <c r="M27" s="169" t="e">
        <f t="shared" si="4"/>
        <v>#DIV/0!</v>
      </c>
      <c r="O27" s="287"/>
      <c r="P27" s="161"/>
      <c r="Q27" s="59"/>
      <c r="R27" s="161" t="s">
        <v>164</v>
      </c>
      <c r="S27" s="95">
        <f>SUM('月間の収支計画(飲食店)'!$O$62:$O$64)</f>
        <v>0</v>
      </c>
      <c r="T27" s="169" t="e">
        <f t="shared" si="5"/>
        <v>#DIV/0!</v>
      </c>
    </row>
    <row r="28" spans="1:20" ht="19.5" thickBot="1">
      <c r="A28" s="288"/>
      <c r="B28" s="170" t="s">
        <v>159</v>
      </c>
      <c r="C28" s="171" t="e">
        <f>'月間の収支計画(飲食店)'!$C$31</f>
        <v>#DIV/0!</v>
      </c>
      <c r="D28" s="172"/>
      <c r="E28" s="173"/>
      <c r="F28" s="174" t="e">
        <f t="shared" si="3"/>
        <v>#DIV/0!</v>
      </c>
      <c r="H28" s="288"/>
      <c r="I28" s="170" t="s">
        <v>159</v>
      </c>
      <c r="J28" s="171" t="e">
        <f>'月間の収支計画(飲食店)'!$I$31</f>
        <v>#DIV/0!</v>
      </c>
      <c r="K28" s="172"/>
      <c r="L28" s="173"/>
      <c r="M28" s="174" t="e">
        <f t="shared" si="4"/>
        <v>#DIV/0!</v>
      </c>
      <c r="O28" s="288"/>
      <c r="P28" s="170" t="s">
        <v>159</v>
      </c>
      <c r="Q28" s="171" t="e">
        <f>'月間の収支計画(飲食店)'!$O$31</f>
        <v>#DIV/0!</v>
      </c>
      <c r="R28" s="172"/>
      <c r="S28" s="173"/>
      <c r="T28" s="174" t="e">
        <f t="shared" si="5"/>
        <v>#DIV/0!</v>
      </c>
    </row>
    <row r="29" spans="1:20">
      <c r="A29" s="286">
        <v>6</v>
      </c>
      <c r="B29" s="165"/>
      <c r="C29" s="166"/>
      <c r="D29" s="165" t="s">
        <v>160</v>
      </c>
      <c r="E29" s="167" t="e">
        <f>'月間の収支計画(飲食店)'!$C$32</f>
        <v>#DIV/0!</v>
      </c>
      <c r="F29" s="168" t="e">
        <f t="shared" si="3"/>
        <v>#DIV/0!</v>
      </c>
      <c r="H29" s="286">
        <v>6</v>
      </c>
      <c r="I29" s="165"/>
      <c r="J29" s="166"/>
      <c r="K29" s="165" t="s">
        <v>160</v>
      </c>
      <c r="L29" s="167" t="e">
        <f>'月間の収支計画(飲食店)'!$I$32</f>
        <v>#DIV/0!</v>
      </c>
      <c r="M29" s="168" t="e">
        <f t="shared" si="4"/>
        <v>#DIV/0!</v>
      </c>
      <c r="O29" s="286">
        <v>6</v>
      </c>
      <c r="P29" s="165"/>
      <c r="Q29" s="166"/>
      <c r="R29" s="162" t="s">
        <v>160</v>
      </c>
      <c r="S29" s="164" t="e">
        <f>'月間の収支計画(飲食店)'!$O$32</f>
        <v>#DIV/0!</v>
      </c>
      <c r="T29" s="168" t="e">
        <f t="shared" si="5"/>
        <v>#DIV/0!</v>
      </c>
    </row>
    <row r="30" spans="1:20">
      <c r="A30" s="287"/>
      <c r="B30" s="161"/>
      <c r="C30" s="59"/>
      <c r="D30" s="161" t="s">
        <v>45</v>
      </c>
      <c r="E30" s="95">
        <f>'月間の収支計画(飲食店)'!$C$34</f>
        <v>0</v>
      </c>
      <c r="F30" s="169" t="e">
        <f t="shared" si="3"/>
        <v>#DIV/0!</v>
      </c>
      <c r="H30" s="287"/>
      <c r="I30" s="161"/>
      <c r="J30" s="59"/>
      <c r="K30" s="161" t="s">
        <v>45</v>
      </c>
      <c r="L30" s="95">
        <f>'月間の収支計画(飲食店)'!$I$34</f>
        <v>0</v>
      </c>
      <c r="M30" s="169" t="e">
        <f t="shared" si="4"/>
        <v>#DIV/0!</v>
      </c>
      <c r="O30" s="287"/>
      <c r="P30" s="161"/>
      <c r="Q30" s="59"/>
      <c r="R30" s="161" t="s">
        <v>45</v>
      </c>
      <c r="S30" s="95">
        <f>'月間の収支計画(飲食店)'!$O$34</f>
        <v>0</v>
      </c>
      <c r="T30" s="169" t="e">
        <f t="shared" si="5"/>
        <v>#DIV/0!</v>
      </c>
    </row>
    <row r="31" spans="1:20">
      <c r="A31" s="287"/>
      <c r="B31" s="161"/>
      <c r="C31" s="59"/>
      <c r="D31" s="161" t="s">
        <v>165</v>
      </c>
      <c r="E31" s="95">
        <f>'月間の収支計画(飲食店)'!$C$65</f>
        <v>0</v>
      </c>
      <c r="F31" s="169" t="e">
        <f t="shared" si="3"/>
        <v>#DIV/0!</v>
      </c>
      <c r="H31" s="287"/>
      <c r="I31" s="161"/>
      <c r="J31" s="59"/>
      <c r="K31" s="161" t="s">
        <v>165</v>
      </c>
      <c r="L31" s="95">
        <f>'月間の収支計画(飲食店)'!$I$65</f>
        <v>0</v>
      </c>
      <c r="M31" s="169" t="e">
        <f t="shared" si="4"/>
        <v>#DIV/0!</v>
      </c>
      <c r="O31" s="287"/>
      <c r="P31" s="161"/>
      <c r="Q31" s="59"/>
      <c r="R31" s="161" t="s">
        <v>165</v>
      </c>
      <c r="S31" s="95">
        <f>'月間の収支計画(飲食店)'!$O$65</f>
        <v>0</v>
      </c>
      <c r="T31" s="169" t="e">
        <f t="shared" si="5"/>
        <v>#DIV/0!</v>
      </c>
    </row>
    <row r="32" spans="1:20">
      <c r="A32" s="287"/>
      <c r="B32" s="161"/>
      <c r="C32" s="59"/>
      <c r="D32" s="161" t="s">
        <v>164</v>
      </c>
      <c r="E32" s="95">
        <f>SUM('月間の収支計画(飲食店)'!$C$62:$C$64)</f>
        <v>0</v>
      </c>
      <c r="F32" s="169" t="e">
        <f>F31+C32-E32</f>
        <v>#DIV/0!</v>
      </c>
      <c r="H32" s="287"/>
      <c r="I32" s="161"/>
      <c r="J32" s="59"/>
      <c r="K32" s="161" t="s">
        <v>164</v>
      </c>
      <c r="L32" s="95">
        <f>SUM('月間の収支計画(飲食店)'!$I$62:$I$64)</f>
        <v>0</v>
      </c>
      <c r="M32" s="169" t="e">
        <f t="shared" si="4"/>
        <v>#DIV/0!</v>
      </c>
      <c r="O32" s="287"/>
      <c r="P32" s="161"/>
      <c r="Q32" s="59"/>
      <c r="R32" s="161" t="s">
        <v>164</v>
      </c>
      <c r="S32" s="95">
        <f>SUM('月間の収支計画(飲食店)'!$O$62:$O$64)</f>
        <v>0</v>
      </c>
      <c r="T32" s="169" t="e">
        <f t="shared" si="5"/>
        <v>#DIV/0!</v>
      </c>
    </row>
    <row r="33" spans="1:20" ht="19.5" thickBot="1">
      <c r="A33" s="288"/>
      <c r="B33" s="170" t="s">
        <v>159</v>
      </c>
      <c r="C33" s="171" t="e">
        <f>'月間の収支計画(飲食店)'!$C$31</f>
        <v>#DIV/0!</v>
      </c>
      <c r="D33" s="172"/>
      <c r="E33" s="173"/>
      <c r="F33" s="174" t="e">
        <f t="shared" si="3"/>
        <v>#DIV/0!</v>
      </c>
      <c r="H33" s="288"/>
      <c r="I33" s="170" t="s">
        <v>159</v>
      </c>
      <c r="J33" s="171" t="e">
        <f>'月間の収支計画(飲食店)'!$I$31</f>
        <v>#DIV/0!</v>
      </c>
      <c r="K33" s="172"/>
      <c r="L33" s="173"/>
      <c r="M33" s="174" t="e">
        <f t="shared" si="4"/>
        <v>#DIV/0!</v>
      </c>
      <c r="O33" s="288"/>
      <c r="P33" s="170" t="s">
        <v>159</v>
      </c>
      <c r="Q33" s="171" t="e">
        <f>'月間の収支計画(飲食店)'!$C$31</f>
        <v>#DIV/0!</v>
      </c>
      <c r="R33" s="172"/>
      <c r="S33" s="173"/>
      <c r="T33" s="174" t="e">
        <f t="shared" si="5"/>
        <v>#DIV/0!</v>
      </c>
    </row>
    <row r="34" spans="1:20">
      <c r="A34" s="286">
        <v>7</v>
      </c>
      <c r="B34" s="165"/>
      <c r="C34" s="166"/>
      <c r="D34" s="165" t="s">
        <v>160</v>
      </c>
      <c r="E34" s="167" t="e">
        <f>'月間の収支計画(飲食店)'!$C$32</f>
        <v>#DIV/0!</v>
      </c>
      <c r="F34" s="168" t="e">
        <f t="shared" si="3"/>
        <v>#DIV/0!</v>
      </c>
      <c r="H34" s="286">
        <v>7</v>
      </c>
      <c r="I34" s="165"/>
      <c r="J34" s="166"/>
      <c r="K34" s="165" t="s">
        <v>160</v>
      </c>
      <c r="L34" s="167" t="e">
        <f>'月間の収支計画(飲食店)'!$I$32</f>
        <v>#DIV/0!</v>
      </c>
      <c r="M34" s="168" t="e">
        <f t="shared" si="4"/>
        <v>#DIV/0!</v>
      </c>
      <c r="O34" s="286">
        <v>7</v>
      </c>
      <c r="P34" s="165"/>
      <c r="Q34" s="166"/>
      <c r="R34" s="162" t="s">
        <v>160</v>
      </c>
      <c r="S34" s="164" t="e">
        <f>'月間の収支計画(飲食店)'!$O$32</f>
        <v>#DIV/0!</v>
      </c>
      <c r="T34" s="168" t="e">
        <f t="shared" si="5"/>
        <v>#DIV/0!</v>
      </c>
    </row>
    <row r="35" spans="1:20">
      <c r="A35" s="287"/>
      <c r="B35" s="161"/>
      <c r="C35" s="59"/>
      <c r="D35" s="161" t="s">
        <v>45</v>
      </c>
      <c r="E35" s="95">
        <f>'月間の収支計画(飲食店)'!$C$34</f>
        <v>0</v>
      </c>
      <c r="F35" s="169" t="e">
        <f t="shared" si="3"/>
        <v>#DIV/0!</v>
      </c>
      <c r="H35" s="287"/>
      <c r="I35" s="161"/>
      <c r="J35" s="59"/>
      <c r="K35" s="161" t="s">
        <v>45</v>
      </c>
      <c r="L35" s="95">
        <f>'月間の収支計画(飲食店)'!$I$34</f>
        <v>0</v>
      </c>
      <c r="M35" s="169" t="e">
        <f t="shared" si="4"/>
        <v>#DIV/0!</v>
      </c>
      <c r="O35" s="287"/>
      <c r="P35" s="161"/>
      <c r="Q35" s="59"/>
      <c r="R35" s="161" t="s">
        <v>45</v>
      </c>
      <c r="S35" s="95">
        <f>'月間の収支計画(飲食店)'!$O$34</f>
        <v>0</v>
      </c>
      <c r="T35" s="169" t="e">
        <f t="shared" si="5"/>
        <v>#DIV/0!</v>
      </c>
    </row>
    <row r="36" spans="1:20">
      <c r="A36" s="287"/>
      <c r="B36" s="161"/>
      <c r="C36" s="59"/>
      <c r="D36" s="161" t="s">
        <v>165</v>
      </c>
      <c r="E36" s="95">
        <f>'月間の収支計画(飲食店)'!$C$65</f>
        <v>0</v>
      </c>
      <c r="F36" s="169" t="e">
        <f t="shared" si="3"/>
        <v>#DIV/0!</v>
      </c>
      <c r="H36" s="287"/>
      <c r="I36" s="161"/>
      <c r="J36" s="59"/>
      <c r="K36" s="161" t="s">
        <v>165</v>
      </c>
      <c r="L36" s="95">
        <f>'月間の収支計画(飲食店)'!$I$65</f>
        <v>0</v>
      </c>
      <c r="M36" s="169" t="e">
        <f t="shared" si="4"/>
        <v>#DIV/0!</v>
      </c>
      <c r="O36" s="287"/>
      <c r="P36" s="161"/>
      <c r="Q36" s="59"/>
      <c r="R36" s="161" t="s">
        <v>165</v>
      </c>
      <c r="S36" s="95">
        <f>'月間の収支計画(飲食店)'!$O$65</f>
        <v>0</v>
      </c>
      <c r="T36" s="169" t="e">
        <f t="shared" si="5"/>
        <v>#DIV/0!</v>
      </c>
    </row>
    <row r="37" spans="1:20">
      <c r="A37" s="287"/>
      <c r="B37" s="161"/>
      <c r="C37" s="59"/>
      <c r="D37" s="161" t="s">
        <v>164</v>
      </c>
      <c r="E37" s="95">
        <f>SUM('月間の収支計画(飲食店)'!$C$62:$C$64)</f>
        <v>0</v>
      </c>
      <c r="F37" s="169" t="e">
        <f>F36+C37-E37</f>
        <v>#DIV/0!</v>
      </c>
      <c r="H37" s="287"/>
      <c r="I37" s="161"/>
      <c r="J37" s="59"/>
      <c r="K37" s="161" t="s">
        <v>164</v>
      </c>
      <c r="L37" s="95">
        <f>SUM('月間の収支計画(飲食店)'!$I$62:$I$64)</f>
        <v>0</v>
      </c>
      <c r="M37" s="169" t="e">
        <f t="shared" si="4"/>
        <v>#DIV/0!</v>
      </c>
      <c r="O37" s="287"/>
      <c r="P37" s="161"/>
      <c r="Q37" s="59"/>
      <c r="R37" s="161" t="s">
        <v>164</v>
      </c>
      <c r="S37" s="95">
        <f>SUM('月間の収支計画(飲食店)'!$O$62:$O$64)</f>
        <v>0</v>
      </c>
      <c r="T37" s="169" t="e">
        <f t="shared" si="5"/>
        <v>#DIV/0!</v>
      </c>
    </row>
    <row r="38" spans="1:20" ht="19.5" thickBot="1">
      <c r="A38" s="288"/>
      <c r="B38" s="170" t="s">
        <v>159</v>
      </c>
      <c r="C38" s="171" t="e">
        <f>'月間の収支計画(飲食店)'!$C$31</f>
        <v>#DIV/0!</v>
      </c>
      <c r="D38" s="172"/>
      <c r="E38" s="173"/>
      <c r="F38" s="174" t="e">
        <f t="shared" si="3"/>
        <v>#DIV/0!</v>
      </c>
      <c r="H38" s="288"/>
      <c r="I38" s="170" t="s">
        <v>159</v>
      </c>
      <c r="J38" s="171" t="e">
        <f>'月間の収支計画(飲食店)'!$I$31</f>
        <v>#DIV/0!</v>
      </c>
      <c r="K38" s="172"/>
      <c r="L38" s="173"/>
      <c r="M38" s="174" t="e">
        <f t="shared" si="4"/>
        <v>#DIV/0!</v>
      </c>
      <c r="O38" s="288"/>
      <c r="P38" s="170" t="s">
        <v>159</v>
      </c>
      <c r="Q38" s="171" t="e">
        <f>'月間の収支計画(飲食店)'!$O$31</f>
        <v>#DIV/0!</v>
      </c>
      <c r="R38" s="172"/>
      <c r="S38" s="173"/>
      <c r="T38" s="174" t="e">
        <f t="shared" si="5"/>
        <v>#DIV/0!</v>
      </c>
    </row>
    <row r="39" spans="1:20">
      <c r="A39" s="286">
        <v>8</v>
      </c>
      <c r="B39" s="165"/>
      <c r="C39" s="166"/>
      <c r="D39" s="165" t="s">
        <v>160</v>
      </c>
      <c r="E39" s="167" t="e">
        <f>'月間の収支計画(飲食店)'!$C$32</f>
        <v>#DIV/0!</v>
      </c>
      <c r="F39" s="168" t="e">
        <f t="shared" si="3"/>
        <v>#DIV/0!</v>
      </c>
      <c r="H39" s="286">
        <v>8</v>
      </c>
      <c r="I39" s="165"/>
      <c r="J39" s="166"/>
      <c r="K39" s="165" t="s">
        <v>160</v>
      </c>
      <c r="L39" s="167" t="e">
        <f>'月間の収支計画(飲食店)'!$I$32</f>
        <v>#DIV/0!</v>
      </c>
      <c r="M39" s="168" t="e">
        <f t="shared" si="4"/>
        <v>#DIV/0!</v>
      </c>
      <c r="O39" s="286">
        <v>8</v>
      </c>
      <c r="P39" s="165"/>
      <c r="Q39" s="166"/>
      <c r="R39" s="162" t="s">
        <v>160</v>
      </c>
      <c r="S39" s="164" t="e">
        <f>'月間の収支計画(飲食店)'!$O$32</f>
        <v>#DIV/0!</v>
      </c>
      <c r="T39" s="168" t="e">
        <f t="shared" si="5"/>
        <v>#DIV/0!</v>
      </c>
    </row>
    <row r="40" spans="1:20">
      <c r="A40" s="287"/>
      <c r="B40" s="161"/>
      <c r="C40" s="59"/>
      <c r="D40" s="161" t="s">
        <v>45</v>
      </c>
      <c r="E40" s="95">
        <f>'月間の収支計画(飲食店)'!$C$34</f>
        <v>0</v>
      </c>
      <c r="F40" s="169" t="e">
        <f t="shared" si="3"/>
        <v>#DIV/0!</v>
      </c>
      <c r="H40" s="287"/>
      <c r="I40" s="161"/>
      <c r="J40" s="59"/>
      <c r="K40" s="161" t="s">
        <v>45</v>
      </c>
      <c r="L40" s="95">
        <f>'月間の収支計画(飲食店)'!$I$34</f>
        <v>0</v>
      </c>
      <c r="M40" s="169" t="e">
        <f t="shared" si="4"/>
        <v>#DIV/0!</v>
      </c>
      <c r="O40" s="287"/>
      <c r="P40" s="161"/>
      <c r="Q40" s="59"/>
      <c r="R40" s="161" t="s">
        <v>45</v>
      </c>
      <c r="S40" s="95">
        <f>'月間の収支計画(飲食店)'!$O$34</f>
        <v>0</v>
      </c>
      <c r="T40" s="169" t="e">
        <f t="shared" si="5"/>
        <v>#DIV/0!</v>
      </c>
    </row>
    <row r="41" spans="1:20">
      <c r="A41" s="287"/>
      <c r="B41" s="161"/>
      <c r="C41" s="59"/>
      <c r="D41" s="161" t="s">
        <v>165</v>
      </c>
      <c r="E41" s="95">
        <f>'月間の収支計画(飲食店)'!$C$65</f>
        <v>0</v>
      </c>
      <c r="F41" s="169" t="e">
        <f t="shared" si="3"/>
        <v>#DIV/0!</v>
      </c>
      <c r="H41" s="287"/>
      <c r="I41" s="161"/>
      <c r="J41" s="59"/>
      <c r="K41" s="161" t="s">
        <v>165</v>
      </c>
      <c r="L41" s="95">
        <f>'月間の収支計画(飲食店)'!$I$65</f>
        <v>0</v>
      </c>
      <c r="M41" s="169" t="e">
        <f t="shared" si="4"/>
        <v>#DIV/0!</v>
      </c>
      <c r="O41" s="287"/>
      <c r="P41" s="161"/>
      <c r="Q41" s="59"/>
      <c r="R41" s="161" t="s">
        <v>165</v>
      </c>
      <c r="S41" s="95">
        <f>'月間の収支計画(飲食店)'!$O$65</f>
        <v>0</v>
      </c>
      <c r="T41" s="169" t="e">
        <f t="shared" si="5"/>
        <v>#DIV/0!</v>
      </c>
    </row>
    <row r="42" spans="1:20">
      <c r="A42" s="287"/>
      <c r="B42" s="161"/>
      <c r="C42" s="59"/>
      <c r="D42" s="161" t="s">
        <v>164</v>
      </c>
      <c r="E42" s="95">
        <f>SUM('月間の収支計画(飲食店)'!$C$62:$C$64)</f>
        <v>0</v>
      </c>
      <c r="F42" s="169" t="e">
        <f>F41+C42-E42</f>
        <v>#DIV/0!</v>
      </c>
      <c r="H42" s="287"/>
      <c r="I42" s="161"/>
      <c r="J42" s="59"/>
      <c r="K42" s="161" t="s">
        <v>164</v>
      </c>
      <c r="L42" s="95">
        <f>SUM('月間の収支計画(飲食店)'!$I$62:$I$64)</f>
        <v>0</v>
      </c>
      <c r="M42" s="169" t="e">
        <f t="shared" si="4"/>
        <v>#DIV/0!</v>
      </c>
      <c r="O42" s="287"/>
      <c r="P42" s="161"/>
      <c r="Q42" s="59"/>
      <c r="R42" s="161" t="s">
        <v>164</v>
      </c>
      <c r="S42" s="95">
        <f>SUM('月間の収支計画(飲食店)'!$O$62:$O$64)</f>
        <v>0</v>
      </c>
      <c r="T42" s="169" t="e">
        <f t="shared" si="5"/>
        <v>#DIV/0!</v>
      </c>
    </row>
    <row r="43" spans="1:20" ht="19.5" thickBot="1">
      <c r="A43" s="288"/>
      <c r="B43" s="170" t="s">
        <v>159</v>
      </c>
      <c r="C43" s="171" t="e">
        <f>'月間の収支計画(飲食店)'!$C$31</f>
        <v>#DIV/0!</v>
      </c>
      <c r="D43" s="172"/>
      <c r="E43" s="173"/>
      <c r="F43" s="174" t="e">
        <f t="shared" si="3"/>
        <v>#DIV/0!</v>
      </c>
      <c r="H43" s="288"/>
      <c r="I43" s="170" t="s">
        <v>159</v>
      </c>
      <c r="J43" s="171" t="e">
        <f>'月間の収支計画(飲食店)'!$I$31</f>
        <v>#DIV/0!</v>
      </c>
      <c r="K43" s="172"/>
      <c r="L43" s="173"/>
      <c r="M43" s="174" t="e">
        <f t="shared" si="4"/>
        <v>#DIV/0!</v>
      </c>
      <c r="O43" s="288"/>
      <c r="P43" s="170" t="s">
        <v>159</v>
      </c>
      <c r="Q43" s="171" t="e">
        <f>'月間の収支計画(飲食店)'!$O$31</f>
        <v>#DIV/0!</v>
      </c>
      <c r="R43" s="172"/>
      <c r="S43" s="173"/>
      <c r="T43" s="174" t="e">
        <f t="shared" si="5"/>
        <v>#DIV/0!</v>
      </c>
    </row>
    <row r="44" spans="1:20">
      <c r="A44" s="286">
        <v>9</v>
      </c>
      <c r="B44" s="165"/>
      <c r="C44" s="166"/>
      <c r="D44" s="165" t="s">
        <v>160</v>
      </c>
      <c r="E44" s="167" t="e">
        <f>'月間の収支計画(飲食店)'!$C$32</f>
        <v>#DIV/0!</v>
      </c>
      <c r="F44" s="168" t="e">
        <f t="shared" si="3"/>
        <v>#DIV/0!</v>
      </c>
      <c r="H44" s="286">
        <v>9</v>
      </c>
      <c r="I44" s="165"/>
      <c r="J44" s="166"/>
      <c r="K44" s="165" t="s">
        <v>160</v>
      </c>
      <c r="L44" s="167" t="e">
        <f>'月間の収支計画(飲食店)'!$I$32</f>
        <v>#DIV/0!</v>
      </c>
      <c r="M44" s="168" t="e">
        <f t="shared" si="4"/>
        <v>#DIV/0!</v>
      </c>
      <c r="O44" s="286">
        <v>9</v>
      </c>
      <c r="P44" s="165"/>
      <c r="Q44" s="166"/>
      <c r="R44" s="162" t="s">
        <v>160</v>
      </c>
      <c r="S44" s="164" t="e">
        <f>'月間の収支計画(飲食店)'!$O$32</f>
        <v>#DIV/0!</v>
      </c>
      <c r="T44" s="168" t="e">
        <f t="shared" si="5"/>
        <v>#DIV/0!</v>
      </c>
    </row>
    <row r="45" spans="1:20">
      <c r="A45" s="287"/>
      <c r="B45" s="161"/>
      <c r="C45" s="59"/>
      <c r="D45" s="161" t="s">
        <v>45</v>
      </c>
      <c r="E45" s="95">
        <f>'月間の収支計画(飲食店)'!$C$34</f>
        <v>0</v>
      </c>
      <c r="F45" s="169" t="e">
        <f t="shared" si="3"/>
        <v>#DIV/0!</v>
      </c>
      <c r="H45" s="287"/>
      <c r="I45" s="161"/>
      <c r="J45" s="59"/>
      <c r="K45" s="161" t="s">
        <v>45</v>
      </c>
      <c r="L45" s="95">
        <f>'月間の収支計画(飲食店)'!$I$34</f>
        <v>0</v>
      </c>
      <c r="M45" s="169" t="e">
        <f t="shared" si="4"/>
        <v>#DIV/0!</v>
      </c>
      <c r="O45" s="287"/>
      <c r="P45" s="161"/>
      <c r="Q45" s="59"/>
      <c r="R45" s="161" t="s">
        <v>45</v>
      </c>
      <c r="S45" s="95">
        <f>'月間の収支計画(飲食店)'!$O$34</f>
        <v>0</v>
      </c>
      <c r="T45" s="169" t="e">
        <f t="shared" si="5"/>
        <v>#DIV/0!</v>
      </c>
    </row>
    <row r="46" spans="1:20">
      <c r="A46" s="287"/>
      <c r="B46" s="161"/>
      <c r="C46" s="59"/>
      <c r="D46" s="161" t="s">
        <v>165</v>
      </c>
      <c r="E46" s="95">
        <f>'月間の収支計画(飲食店)'!$C$65</f>
        <v>0</v>
      </c>
      <c r="F46" s="169" t="e">
        <f t="shared" si="3"/>
        <v>#DIV/0!</v>
      </c>
      <c r="H46" s="287"/>
      <c r="I46" s="161"/>
      <c r="J46" s="59"/>
      <c r="K46" s="161" t="s">
        <v>165</v>
      </c>
      <c r="L46" s="95">
        <f>'月間の収支計画(飲食店)'!$I$65</f>
        <v>0</v>
      </c>
      <c r="M46" s="169" t="e">
        <f t="shared" si="4"/>
        <v>#DIV/0!</v>
      </c>
      <c r="O46" s="287"/>
      <c r="P46" s="161"/>
      <c r="Q46" s="59"/>
      <c r="R46" s="161" t="s">
        <v>165</v>
      </c>
      <c r="S46" s="95">
        <f>'月間の収支計画(飲食店)'!$O$65</f>
        <v>0</v>
      </c>
      <c r="T46" s="169" t="e">
        <f t="shared" si="5"/>
        <v>#DIV/0!</v>
      </c>
    </row>
    <row r="47" spans="1:20">
      <c r="A47" s="287"/>
      <c r="B47" s="161"/>
      <c r="C47" s="59"/>
      <c r="D47" s="161" t="s">
        <v>164</v>
      </c>
      <c r="E47" s="95">
        <f>SUM('月間の収支計画(飲食店)'!$C$62:$C$64)</f>
        <v>0</v>
      </c>
      <c r="F47" s="169" t="e">
        <f t="shared" si="3"/>
        <v>#DIV/0!</v>
      </c>
      <c r="H47" s="287"/>
      <c r="I47" s="161"/>
      <c r="J47" s="59"/>
      <c r="K47" s="161" t="s">
        <v>164</v>
      </c>
      <c r="L47" s="95">
        <f>SUM('月間の収支計画(飲食店)'!$I$62:$I$64)</f>
        <v>0</v>
      </c>
      <c r="M47" s="169" t="e">
        <f t="shared" si="4"/>
        <v>#DIV/0!</v>
      </c>
      <c r="O47" s="287"/>
      <c r="P47" s="161"/>
      <c r="Q47" s="59"/>
      <c r="R47" s="161" t="s">
        <v>164</v>
      </c>
      <c r="S47" s="95">
        <f>SUM('月間の収支計画(飲食店)'!$O$62:$O$64)</f>
        <v>0</v>
      </c>
      <c r="T47" s="169" t="e">
        <f t="shared" si="5"/>
        <v>#DIV/0!</v>
      </c>
    </row>
    <row r="48" spans="1:20" ht="19.5" thickBot="1">
      <c r="A48" s="288"/>
      <c r="B48" s="170" t="s">
        <v>159</v>
      </c>
      <c r="C48" s="171" t="e">
        <f>'月間の収支計画(飲食店)'!$C$31</f>
        <v>#DIV/0!</v>
      </c>
      <c r="D48" s="172"/>
      <c r="E48" s="173"/>
      <c r="F48" s="174" t="e">
        <f t="shared" si="3"/>
        <v>#DIV/0!</v>
      </c>
      <c r="H48" s="288"/>
      <c r="I48" s="170" t="s">
        <v>159</v>
      </c>
      <c r="J48" s="171" t="e">
        <f>'月間の収支計画(飲食店)'!$I$31</f>
        <v>#DIV/0!</v>
      </c>
      <c r="K48" s="172"/>
      <c r="L48" s="173"/>
      <c r="M48" s="174" t="e">
        <f t="shared" si="4"/>
        <v>#DIV/0!</v>
      </c>
      <c r="O48" s="288"/>
      <c r="P48" s="170" t="s">
        <v>159</v>
      </c>
      <c r="Q48" s="171" t="e">
        <f>'月間の収支計画(飲食店)'!$O$31</f>
        <v>#DIV/0!</v>
      </c>
      <c r="R48" s="172"/>
      <c r="S48" s="173"/>
      <c r="T48" s="174" t="e">
        <f t="shared" si="5"/>
        <v>#DIV/0!</v>
      </c>
    </row>
    <row r="49" spans="1:20">
      <c r="A49" s="286">
        <v>10</v>
      </c>
      <c r="B49" s="165"/>
      <c r="C49" s="166"/>
      <c r="D49" s="165" t="s">
        <v>160</v>
      </c>
      <c r="E49" s="167" t="e">
        <f>'月間の収支計画(飲食店)'!$C$32</f>
        <v>#DIV/0!</v>
      </c>
      <c r="F49" s="168" t="e">
        <f t="shared" si="3"/>
        <v>#DIV/0!</v>
      </c>
      <c r="H49" s="286">
        <v>10</v>
      </c>
      <c r="I49" s="165"/>
      <c r="J49" s="166"/>
      <c r="K49" s="165" t="s">
        <v>160</v>
      </c>
      <c r="L49" s="167" t="e">
        <f>'月間の収支計画(飲食店)'!$I$32</f>
        <v>#DIV/0!</v>
      </c>
      <c r="M49" s="168" t="e">
        <f t="shared" si="4"/>
        <v>#DIV/0!</v>
      </c>
      <c r="O49" s="286">
        <v>10</v>
      </c>
      <c r="P49" s="165"/>
      <c r="Q49" s="166"/>
      <c r="R49" s="162" t="s">
        <v>160</v>
      </c>
      <c r="S49" s="164" t="e">
        <f>'月間の収支計画(飲食店)'!$O$32</f>
        <v>#DIV/0!</v>
      </c>
      <c r="T49" s="168" t="e">
        <f t="shared" si="5"/>
        <v>#DIV/0!</v>
      </c>
    </row>
    <row r="50" spans="1:20">
      <c r="A50" s="287"/>
      <c r="B50" s="161"/>
      <c r="C50" s="59"/>
      <c r="D50" s="161" t="s">
        <v>45</v>
      </c>
      <c r="E50" s="95">
        <f>'月間の収支計画(飲食店)'!$C$34</f>
        <v>0</v>
      </c>
      <c r="F50" s="169" t="e">
        <f t="shared" si="3"/>
        <v>#DIV/0!</v>
      </c>
      <c r="H50" s="287"/>
      <c r="I50" s="161"/>
      <c r="J50" s="59"/>
      <c r="K50" s="161" t="s">
        <v>45</v>
      </c>
      <c r="L50" s="95">
        <f>'月間の収支計画(飲食店)'!$I$34</f>
        <v>0</v>
      </c>
      <c r="M50" s="169" t="e">
        <f t="shared" si="4"/>
        <v>#DIV/0!</v>
      </c>
      <c r="O50" s="287"/>
      <c r="P50" s="161"/>
      <c r="Q50" s="59"/>
      <c r="R50" s="161" t="s">
        <v>45</v>
      </c>
      <c r="S50" s="95">
        <f>'月間の収支計画(飲食店)'!$O$34</f>
        <v>0</v>
      </c>
      <c r="T50" s="169" t="e">
        <f t="shared" si="5"/>
        <v>#DIV/0!</v>
      </c>
    </row>
    <row r="51" spans="1:20">
      <c r="A51" s="287"/>
      <c r="B51" s="161"/>
      <c r="C51" s="59"/>
      <c r="D51" s="161" t="s">
        <v>165</v>
      </c>
      <c r="E51" s="95">
        <f>'月間の収支計画(飲食店)'!$C$65</f>
        <v>0</v>
      </c>
      <c r="F51" s="169" t="e">
        <f t="shared" si="3"/>
        <v>#DIV/0!</v>
      </c>
      <c r="H51" s="287"/>
      <c r="I51" s="161"/>
      <c r="J51" s="59"/>
      <c r="K51" s="161" t="s">
        <v>165</v>
      </c>
      <c r="L51" s="95">
        <f>'月間の収支計画(飲食店)'!$I$65</f>
        <v>0</v>
      </c>
      <c r="M51" s="169" t="e">
        <f t="shared" si="4"/>
        <v>#DIV/0!</v>
      </c>
      <c r="O51" s="287"/>
      <c r="P51" s="161"/>
      <c r="Q51" s="59"/>
      <c r="R51" s="161" t="s">
        <v>165</v>
      </c>
      <c r="S51" s="95">
        <f>'月間の収支計画(飲食店)'!$O$65</f>
        <v>0</v>
      </c>
      <c r="T51" s="169" t="e">
        <f t="shared" si="5"/>
        <v>#DIV/0!</v>
      </c>
    </row>
    <row r="52" spans="1:20">
      <c r="A52" s="287"/>
      <c r="B52" s="161"/>
      <c r="C52" s="59"/>
      <c r="D52" s="161" t="s">
        <v>164</v>
      </c>
      <c r="E52" s="95">
        <f>SUM('月間の収支計画(飲食店)'!$C$62:$C$64)</f>
        <v>0</v>
      </c>
      <c r="F52" s="169" t="e">
        <f t="shared" si="3"/>
        <v>#DIV/0!</v>
      </c>
      <c r="H52" s="287"/>
      <c r="I52" s="161"/>
      <c r="J52" s="59"/>
      <c r="K52" s="161" t="s">
        <v>164</v>
      </c>
      <c r="L52" s="95">
        <f>SUM('月間の収支計画(飲食店)'!$I$62:$I$64)</f>
        <v>0</v>
      </c>
      <c r="M52" s="169" t="e">
        <f>M51+J52-L52</f>
        <v>#DIV/0!</v>
      </c>
      <c r="O52" s="287"/>
      <c r="P52" s="161"/>
      <c r="Q52" s="59"/>
      <c r="R52" s="161" t="s">
        <v>164</v>
      </c>
      <c r="S52" s="95">
        <f>SUM('月間の収支計画(飲食店)'!$O$62:$O$64)</f>
        <v>0</v>
      </c>
      <c r="T52" s="169" t="e">
        <f t="shared" si="5"/>
        <v>#DIV/0!</v>
      </c>
    </row>
    <row r="53" spans="1:20" ht="19.5" thickBot="1">
      <c r="A53" s="288"/>
      <c r="B53" s="170" t="s">
        <v>159</v>
      </c>
      <c r="C53" s="171" t="e">
        <f>'月間の収支計画(飲食店)'!$C$31</f>
        <v>#DIV/0!</v>
      </c>
      <c r="D53" s="172"/>
      <c r="E53" s="173"/>
      <c r="F53" s="174" t="e">
        <f t="shared" si="3"/>
        <v>#DIV/0!</v>
      </c>
      <c r="H53" s="288"/>
      <c r="I53" s="170" t="s">
        <v>159</v>
      </c>
      <c r="J53" s="171" t="e">
        <f>'月間の収支計画(飲食店)'!$I$31</f>
        <v>#DIV/0!</v>
      </c>
      <c r="K53" s="172"/>
      <c r="L53" s="173"/>
      <c r="M53" s="174" t="e">
        <f t="shared" si="4"/>
        <v>#DIV/0!</v>
      </c>
      <c r="O53" s="288"/>
      <c r="P53" s="170" t="s">
        <v>159</v>
      </c>
      <c r="Q53" s="171" t="e">
        <f>'月間の収支計画(飲食店)'!$O$31</f>
        <v>#DIV/0!</v>
      </c>
      <c r="R53" s="172"/>
      <c r="S53" s="173"/>
      <c r="T53" s="174" t="e">
        <f t="shared" si="5"/>
        <v>#DIV/0!</v>
      </c>
    </row>
    <row r="54" spans="1:20">
      <c r="A54" s="286">
        <v>11</v>
      </c>
      <c r="B54" s="165"/>
      <c r="C54" s="166"/>
      <c r="D54" s="165" t="s">
        <v>160</v>
      </c>
      <c r="E54" s="167" t="e">
        <f>'月間の収支計画(飲食店)'!$C$32</f>
        <v>#DIV/0!</v>
      </c>
      <c r="F54" s="168" t="e">
        <f t="shared" si="3"/>
        <v>#DIV/0!</v>
      </c>
      <c r="H54" s="286">
        <v>11</v>
      </c>
      <c r="I54" s="165"/>
      <c r="J54" s="166"/>
      <c r="K54" s="165" t="s">
        <v>160</v>
      </c>
      <c r="L54" s="167" t="e">
        <f>'月間の収支計画(飲食店)'!$I$32</f>
        <v>#DIV/0!</v>
      </c>
      <c r="M54" s="168" t="e">
        <f t="shared" si="4"/>
        <v>#DIV/0!</v>
      </c>
      <c r="O54" s="286">
        <v>11</v>
      </c>
      <c r="P54" s="165"/>
      <c r="Q54" s="166"/>
      <c r="R54" s="162" t="s">
        <v>160</v>
      </c>
      <c r="S54" s="164" t="e">
        <f>'月間の収支計画(飲食店)'!$O$32</f>
        <v>#DIV/0!</v>
      </c>
      <c r="T54" s="168" t="e">
        <f t="shared" si="5"/>
        <v>#DIV/0!</v>
      </c>
    </row>
    <row r="55" spans="1:20">
      <c r="A55" s="287"/>
      <c r="B55" s="161"/>
      <c r="C55" s="59"/>
      <c r="D55" s="161" t="s">
        <v>45</v>
      </c>
      <c r="E55" s="95">
        <f>'月間の収支計画(飲食店)'!$C$34</f>
        <v>0</v>
      </c>
      <c r="F55" s="169" t="e">
        <f t="shared" si="3"/>
        <v>#DIV/0!</v>
      </c>
      <c r="H55" s="287"/>
      <c r="I55" s="161"/>
      <c r="J55" s="59"/>
      <c r="K55" s="161" t="s">
        <v>45</v>
      </c>
      <c r="L55" s="95">
        <f>'月間の収支計画(飲食店)'!$I$34</f>
        <v>0</v>
      </c>
      <c r="M55" s="169" t="e">
        <f t="shared" si="4"/>
        <v>#DIV/0!</v>
      </c>
      <c r="O55" s="287"/>
      <c r="P55" s="161"/>
      <c r="Q55" s="59"/>
      <c r="R55" s="161" t="s">
        <v>45</v>
      </c>
      <c r="S55" s="95">
        <f>'月間の収支計画(飲食店)'!$O$34</f>
        <v>0</v>
      </c>
      <c r="T55" s="169" t="e">
        <f t="shared" si="5"/>
        <v>#DIV/0!</v>
      </c>
    </row>
    <row r="56" spans="1:20">
      <c r="A56" s="287"/>
      <c r="B56" s="161"/>
      <c r="C56" s="59"/>
      <c r="D56" s="161" t="s">
        <v>165</v>
      </c>
      <c r="E56" s="95">
        <f>'月間の収支計画(飲食店)'!$C$65</f>
        <v>0</v>
      </c>
      <c r="F56" s="169" t="e">
        <f t="shared" si="3"/>
        <v>#DIV/0!</v>
      </c>
      <c r="H56" s="287"/>
      <c r="I56" s="161"/>
      <c r="J56" s="59"/>
      <c r="K56" s="161" t="s">
        <v>165</v>
      </c>
      <c r="L56" s="95">
        <f>'月間の収支計画(飲食店)'!$I$65</f>
        <v>0</v>
      </c>
      <c r="M56" s="169" t="e">
        <f t="shared" si="4"/>
        <v>#DIV/0!</v>
      </c>
      <c r="O56" s="287"/>
      <c r="P56" s="161"/>
      <c r="Q56" s="59"/>
      <c r="R56" s="161" t="s">
        <v>165</v>
      </c>
      <c r="S56" s="95">
        <f>'月間の収支計画(飲食店)'!$O$65</f>
        <v>0</v>
      </c>
      <c r="T56" s="169" t="e">
        <f t="shared" si="5"/>
        <v>#DIV/0!</v>
      </c>
    </row>
    <row r="57" spans="1:20">
      <c r="A57" s="287"/>
      <c r="B57" s="161"/>
      <c r="C57" s="59"/>
      <c r="D57" s="161" t="s">
        <v>164</v>
      </c>
      <c r="E57" s="95">
        <f>SUM('月間の収支計画(飲食店)'!$C$62:$C$64)</f>
        <v>0</v>
      </c>
      <c r="F57" s="169" t="e">
        <f t="shared" si="3"/>
        <v>#DIV/0!</v>
      </c>
      <c r="H57" s="287"/>
      <c r="I57" s="161"/>
      <c r="J57" s="59"/>
      <c r="K57" s="161" t="s">
        <v>164</v>
      </c>
      <c r="L57" s="95">
        <f>SUM('月間の収支計画(飲食店)'!$I$62:$I$64)</f>
        <v>0</v>
      </c>
      <c r="M57" s="169" t="e">
        <f t="shared" si="4"/>
        <v>#DIV/0!</v>
      </c>
      <c r="O57" s="287"/>
      <c r="P57" s="161"/>
      <c r="Q57" s="59"/>
      <c r="R57" s="161" t="s">
        <v>164</v>
      </c>
      <c r="S57" s="95">
        <f>SUM('月間の収支計画(飲食店)'!$O$62:$O$64)</f>
        <v>0</v>
      </c>
      <c r="T57" s="169" t="e">
        <f t="shared" si="5"/>
        <v>#DIV/0!</v>
      </c>
    </row>
    <row r="58" spans="1:20" ht="19.5" thickBot="1">
      <c r="A58" s="288"/>
      <c r="B58" s="170" t="s">
        <v>159</v>
      </c>
      <c r="C58" s="171" t="e">
        <f>'月間の収支計画(飲食店)'!$C$31</f>
        <v>#DIV/0!</v>
      </c>
      <c r="D58" s="172"/>
      <c r="E58" s="173"/>
      <c r="F58" s="174" t="e">
        <f t="shared" si="3"/>
        <v>#DIV/0!</v>
      </c>
      <c r="H58" s="288"/>
      <c r="I58" s="170" t="s">
        <v>159</v>
      </c>
      <c r="J58" s="171" t="e">
        <f>'月間の収支計画(飲食店)'!$I$31</f>
        <v>#DIV/0!</v>
      </c>
      <c r="K58" s="172"/>
      <c r="L58" s="173"/>
      <c r="M58" s="174" t="e">
        <f t="shared" si="4"/>
        <v>#DIV/0!</v>
      </c>
      <c r="O58" s="288"/>
      <c r="P58" s="170" t="s">
        <v>159</v>
      </c>
      <c r="Q58" s="171" t="e">
        <f>'月間の収支計画(飲食店)'!$O$31</f>
        <v>#DIV/0!</v>
      </c>
      <c r="R58" s="172"/>
      <c r="S58" s="173"/>
      <c r="T58" s="174" t="e">
        <f t="shared" si="5"/>
        <v>#DIV/0!</v>
      </c>
    </row>
    <row r="59" spans="1:20">
      <c r="A59" s="286">
        <v>12</v>
      </c>
      <c r="B59" s="165"/>
      <c r="C59" s="166"/>
      <c r="D59" s="165" t="s">
        <v>160</v>
      </c>
      <c r="E59" s="167" t="e">
        <f>'月間の収支計画(飲食店)'!$C$32</f>
        <v>#DIV/0!</v>
      </c>
      <c r="F59" s="168" t="e">
        <f t="shared" si="3"/>
        <v>#DIV/0!</v>
      </c>
      <c r="H59" s="286">
        <v>12</v>
      </c>
      <c r="I59" s="165"/>
      <c r="J59" s="166"/>
      <c r="K59" s="165" t="s">
        <v>160</v>
      </c>
      <c r="L59" s="167" t="e">
        <f>'月間の収支計画(飲食店)'!$I$32</f>
        <v>#DIV/0!</v>
      </c>
      <c r="M59" s="168" t="e">
        <f t="shared" si="4"/>
        <v>#DIV/0!</v>
      </c>
      <c r="O59" s="286">
        <v>12</v>
      </c>
      <c r="P59" s="165"/>
      <c r="Q59" s="166"/>
      <c r="R59" s="162" t="s">
        <v>160</v>
      </c>
      <c r="S59" s="164" t="e">
        <f>'月間の収支計画(飲食店)'!$O$32</f>
        <v>#DIV/0!</v>
      </c>
      <c r="T59" s="168" t="e">
        <f t="shared" si="5"/>
        <v>#DIV/0!</v>
      </c>
    </row>
    <row r="60" spans="1:20">
      <c r="A60" s="287"/>
      <c r="B60" s="161"/>
      <c r="C60" s="59"/>
      <c r="D60" s="161" t="s">
        <v>45</v>
      </c>
      <c r="E60" s="95">
        <f>'月間の収支計画(飲食店)'!$C$34</f>
        <v>0</v>
      </c>
      <c r="F60" s="169" t="e">
        <f t="shared" si="3"/>
        <v>#DIV/0!</v>
      </c>
      <c r="H60" s="287"/>
      <c r="I60" s="161"/>
      <c r="J60" s="59"/>
      <c r="K60" s="161" t="s">
        <v>45</v>
      </c>
      <c r="L60" s="95">
        <f>'月間の収支計画(飲食店)'!$I$34</f>
        <v>0</v>
      </c>
      <c r="M60" s="169" t="e">
        <f t="shared" si="4"/>
        <v>#DIV/0!</v>
      </c>
      <c r="O60" s="287"/>
      <c r="P60" s="161"/>
      <c r="Q60" s="59"/>
      <c r="R60" s="161" t="s">
        <v>45</v>
      </c>
      <c r="S60" s="95">
        <f>'月間の収支計画(飲食店)'!$O$34</f>
        <v>0</v>
      </c>
      <c r="T60" s="169" t="e">
        <f t="shared" si="5"/>
        <v>#DIV/0!</v>
      </c>
    </row>
    <row r="61" spans="1:20">
      <c r="A61" s="287"/>
      <c r="B61" s="161"/>
      <c r="C61" s="59"/>
      <c r="D61" s="161" t="s">
        <v>165</v>
      </c>
      <c r="E61" s="95">
        <f>'月間の収支計画(飲食店)'!$C$65</f>
        <v>0</v>
      </c>
      <c r="F61" s="169" t="e">
        <f t="shared" si="3"/>
        <v>#DIV/0!</v>
      </c>
      <c r="H61" s="287"/>
      <c r="I61" s="161"/>
      <c r="J61" s="59"/>
      <c r="K61" s="161" t="s">
        <v>165</v>
      </c>
      <c r="L61" s="95">
        <f>'月間の収支計画(飲食店)'!$I$65</f>
        <v>0</v>
      </c>
      <c r="M61" s="169" t="e">
        <f t="shared" si="4"/>
        <v>#DIV/0!</v>
      </c>
      <c r="O61" s="287"/>
      <c r="P61" s="161"/>
      <c r="Q61" s="59"/>
      <c r="R61" s="161" t="s">
        <v>165</v>
      </c>
      <c r="S61" s="95">
        <f>'月間の収支計画(飲食店)'!$O$65</f>
        <v>0</v>
      </c>
      <c r="T61" s="169" t="e">
        <f t="shared" si="5"/>
        <v>#DIV/0!</v>
      </c>
    </row>
    <row r="62" spans="1:20">
      <c r="A62" s="287"/>
      <c r="B62" s="161"/>
      <c r="C62" s="59"/>
      <c r="D62" s="161" t="s">
        <v>164</v>
      </c>
      <c r="E62" s="95">
        <f>SUM('月間の収支計画(飲食店)'!$C$62:$C$64)</f>
        <v>0</v>
      </c>
      <c r="F62" s="169" t="e">
        <f t="shared" si="3"/>
        <v>#DIV/0!</v>
      </c>
      <c r="H62" s="287"/>
      <c r="I62" s="161"/>
      <c r="J62" s="59"/>
      <c r="K62" s="161" t="s">
        <v>164</v>
      </c>
      <c r="L62" s="95">
        <f>SUM('月間の収支計画(飲食店)'!$I$62:$I$64)</f>
        <v>0</v>
      </c>
      <c r="M62" s="169" t="e">
        <f t="shared" si="4"/>
        <v>#DIV/0!</v>
      </c>
      <c r="O62" s="287"/>
      <c r="P62" s="161"/>
      <c r="Q62" s="59"/>
      <c r="R62" s="161" t="s">
        <v>164</v>
      </c>
      <c r="S62" s="95">
        <f>SUM('月間の収支計画(飲食店)'!$O$62:$O$64)</f>
        <v>0</v>
      </c>
      <c r="T62" s="169" t="e">
        <f t="shared" si="5"/>
        <v>#DIV/0!</v>
      </c>
    </row>
    <row r="63" spans="1:20" ht="19.5" thickBot="1">
      <c r="A63" s="288"/>
      <c r="B63" s="170" t="s">
        <v>159</v>
      </c>
      <c r="C63" s="171" t="e">
        <f>'月間の収支計画(飲食店)'!$C$31</f>
        <v>#DIV/0!</v>
      </c>
      <c r="D63" s="172"/>
      <c r="E63" s="173"/>
      <c r="F63" s="174" t="e">
        <f t="shared" si="3"/>
        <v>#DIV/0!</v>
      </c>
      <c r="H63" s="288"/>
      <c r="I63" s="170" t="s">
        <v>159</v>
      </c>
      <c r="J63" s="171" t="e">
        <f>'月間の収支計画(飲食店)'!$I$31</f>
        <v>#DIV/0!</v>
      </c>
      <c r="K63" s="172"/>
      <c r="L63" s="173"/>
      <c r="M63" s="174" t="e">
        <f t="shared" si="4"/>
        <v>#DIV/0!</v>
      </c>
      <c r="O63" s="288"/>
      <c r="P63" s="170" t="s">
        <v>159</v>
      </c>
      <c r="Q63" s="171" t="e">
        <f>'月間の収支計画(飲食店)'!$O$31</f>
        <v>#DIV/0!</v>
      </c>
      <c r="R63" s="172"/>
      <c r="S63" s="173"/>
      <c r="T63" s="174" t="e">
        <f t="shared" si="5"/>
        <v>#DIV/0!</v>
      </c>
    </row>
  </sheetData>
  <sheetProtection sheet="1" selectLockedCells="1"/>
  <mergeCells count="48">
    <mergeCell ref="A1:F1"/>
    <mergeCell ref="H1:M1"/>
    <mergeCell ref="O1:T1"/>
    <mergeCell ref="O54:O58"/>
    <mergeCell ref="O59:O63"/>
    <mergeCell ref="A3:A8"/>
    <mergeCell ref="B3:E3"/>
    <mergeCell ref="I3:L3"/>
    <mergeCell ref="H3:H8"/>
    <mergeCell ref="O3:O8"/>
    <mergeCell ref="O24:O28"/>
    <mergeCell ref="O29:O33"/>
    <mergeCell ref="O34:O38"/>
    <mergeCell ref="O39:O43"/>
    <mergeCell ref="O44:O48"/>
    <mergeCell ref="O49:O53"/>
    <mergeCell ref="P2:Q2"/>
    <mergeCell ref="R2:S2"/>
    <mergeCell ref="O9:O13"/>
    <mergeCell ref="O14:O18"/>
    <mergeCell ref="O19:O23"/>
    <mergeCell ref="P3:S3"/>
    <mergeCell ref="H34:H38"/>
    <mergeCell ref="H39:H43"/>
    <mergeCell ref="H44:H48"/>
    <mergeCell ref="H49:H53"/>
    <mergeCell ref="H54:H58"/>
    <mergeCell ref="H59:H63"/>
    <mergeCell ref="A54:A58"/>
    <mergeCell ref="A59:A63"/>
    <mergeCell ref="I2:J2"/>
    <mergeCell ref="K2:L2"/>
    <mergeCell ref="H9:H13"/>
    <mergeCell ref="H14:H18"/>
    <mergeCell ref="H19:H23"/>
    <mergeCell ref="H24:H28"/>
    <mergeCell ref="H29:H33"/>
    <mergeCell ref="A24:A28"/>
    <mergeCell ref="A29:A33"/>
    <mergeCell ref="A34:A38"/>
    <mergeCell ref="A39:A43"/>
    <mergeCell ref="A44:A48"/>
    <mergeCell ref="A49:A53"/>
    <mergeCell ref="B2:C2"/>
    <mergeCell ref="D2:E2"/>
    <mergeCell ref="A9:A13"/>
    <mergeCell ref="A14:A18"/>
    <mergeCell ref="A19:A2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リスト</vt:lpstr>
      <vt:lpstr>創業計画書(飲食店)</vt:lpstr>
      <vt:lpstr>月間売上計画(飲食店)</vt:lpstr>
      <vt:lpstr>月間の収支計画(飲食店)</vt:lpstr>
      <vt:lpstr>簡易CF試算表 (飲食店)</vt:lpstr>
      <vt:lpstr>'月間の収支計画(飲食店)'!Print_Area</vt:lpstr>
      <vt:lpstr>'月間売上計画(飲食店)'!Print_Area</vt:lpstr>
      <vt:lpstr>'創業計画書(飲食店)'!Print_Area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oonishi</dc:creator>
  <cp:lastModifiedBy>福岡 千純</cp:lastModifiedBy>
  <cp:lastPrinted>2023-09-29T09:32:50Z</cp:lastPrinted>
  <dcterms:created xsi:type="dcterms:W3CDTF">2023-01-26T23:41:23Z</dcterms:created>
  <dcterms:modified xsi:type="dcterms:W3CDTF">2023-10-02T09:00:23Z</dcterms:modified>
</cp:coreProperties>
</file>