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3.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kuoka\Downloads\"/>
    </mc:Choice>
  </mc:AlternateContent>
  <bookViews>
    <workbookView xWindow="-120" yWindow="-120" windowWidth="29040" windowHeight="15840" tabRatio="926" firstSheet="1" activeTab="1"/>
  </bookViews>
  <sheets>
    <sheet name="リスト" sheetId="2" state="hidden" r:id="rId1"/>
    <sheet name="創業計画書(小売・サービス)" sheetId="7" r:id="rId2"/>
    <sheet name="月間売上計画(小売・サービス)" sheetId="5" r:id="rId3"/>
    <sheet name="月間の収支計画(小売・サービス) " sheetId="8" r:id="rId4"/>
    <sheet name="簡易CF試算表(小売・サービス)" sheetId="11" r:id="rId5"/>
  </sheets>
  <definedNames>
    <definedName name="_xlnm.Print_Area" localSheetId="3">'月間の収支計画(小売・サービス) '!$A$1:$S$90</definedName>
    <definedName name="_xlnm.Print_Area" localSheetId="2">'月間売上計画(小売・サービス)'!$A$2:$AF$28</definedName>
    <definedName name="_xlnm.Print_Area" localSheetId="1">'創業計画書(小売・サービス)'!$A$1:$X$50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2" i="11" l="1"/>
  <c r="S61" i="11"/>
  <c r="S57" i="11"/>
  <c r="S56" i="11"/>
  <c r="S52" i="11"/>
  <c r="S51" i="11"/>
  <c r="S47" i="11"/>
  <c r="S46" i="11"/>
  <c r="S42" i="11"/>
  <c r="S41" i="11"/>
  <c r="S37" i="11"/>
  <c r="S36" i="11"/>
  <c r="S32" i="11"/>
  <c r="S31" i="11"/>
  <c r="S27" i="11"/>
  <c r="S26" i="11"/>
  <c r="S22" i="11"/>
  <c r="S21" i="11"/>
  <c r="S17" i="11"/>
  <c r="S16" i="11"/>
  <c r="S12" i="11"/>
  <c r="S11" i="11"/>
  <c r="S7" i="11"/>
  <c r="S6" i="11"/>
  <c r="L62" i="11"/>
  <c r="L61" i="11"/>
  <c r="L57" i="11"/>
  <c r="L56" i="11"/>
  <c r="L52" i="11"/>
  <c r="L51" i="11"/>
  <c r="L47" i="11"/>
  <c r="L46" i="11"/>
  <c r="L42" i="11"/>
  <c r="L41" i="11"/>
  <c r="L37" i="11"/>
  <c r="L36" i="11"/>
  <c r="L32" i="11"/>
  <c r="L31" i="11"/>
  <c r="L27" i="11"/>
  <c r="L26" i="11"/>
  <c r="L22" i="11"/>
  <c r="L21" i="11"/>
  <c r="L17" i="11"/>
  <c r="L16" i="11"/>
  <c r="L12" i="11"/>
  <c r="L11" i="11"/>
  <c r="L7" i="11"/>
  <c r="L6" i="11"/>
  <c r="E62" i="11"/>
  <c r="E61" i="11"/>
  <c r="E57" i="11"/>
  <c r="E56" i="11"/>
  <c r="E52" i="11"/>
  <c r="E51" i="11"/>
  <c r="E47" i="11"/>
  <c r="E46" i="11"/>
  <c r="E42" i="11"/>
  <c r="E41" i="11"/>
  <c r="E37" i="11"/>
  <c r="E36" i="11"/>
  <c r="E32" i="11"/>
  <c r="E31" i="11"/>
  <c r="E27" i="11"/>
  <c r="E26" i="11"/>
  <c r="E22" i="11"/>
  <c r="E21" i="11"/>
  <c r="E17" i="11"/>
  <c r="E16" i="11"/>
  <c r="E12" i="11"/>
  <c r="E11" i="11"/>
  <c r="E6" i="11"/>
  <c r="E7" i="11"/>
  <c r="E6" i="8"/>
  <c r="AE9" i="5"/>
  <c r="AE7" i="5"/>
  <c r="AE6" i="5"/>
  <c r="T9" i="5"/>
  <c r="T7" i="5"/>
  <c r="T6" i="5"/>
  <c r="I9" i="5"/>
  <c r="I7" i="5"/>
  <c r="I6" i="5"/>
  <c r="K6" i="8"/>
  <c r="C6" i="8" l="1"/>
  <c r="AE8" i="5"/>
  <c r="AE10" i="5" s="1"/>
  <c r="T8" i="5"/>
  <c r="T10" i="5" s="1"/>
  <c r="I6" i="8"/>
  <c r="Q6" i="8" l="1"/>
  <c r="P70" i="8"/>
  <c r="J70" i="8"/>
  <c r="D70" i="8"/>
  <c r="P55" i="8"/>
  <c r="J55" i="8"/>
  <c r="D55" i="8"/>
  <c r="P32" i="8"/>
  <c r="J32" i="8"/>
  <c r="D32" i="8"/>
  <c r="R11" i="8"/>
  <c r="P54" i="8" s="1"/>
  <c r="P56" i="8" s="1"/>
  <c r="L11" i="8"/>
  <c r="J99" i="8" s="1"/>
  <c r="F11" i="8"/>
  <c r="C99" i="8" s="1"/>
  <c r="I69" i="8" l="1"/>
  <c r="I97" i="8"/>
  <c r="C69" i="8"/>
  <c r="C97" i="8"/>
  <c r="O97" i="8"/>
  <c r="O99" i="8"/>
  <c r="I34" i="8"/>
  <c r="O69" i="8"/>
  <c r="P99" i="8"/>
  <c r="O34" i="8"/>
  <c r="P98" i="8"/>
  <c r="O98" i="8"/>
  <c r="D99" i="8"/>
  <c r="C34" i="8"/>
  <c r="D54" i="8"/>
  <c r="D56" i="8" s="1"/>
  <c r="I99" i="8"/>
  <c r="J54" i="8"/>
  <c r="J56" i="8" s="1"/>
  <c r="S50" i="11" l="1"/>
  <c r="S10" i="11"/>
  <c r="S35" i="11"/>
  <c r="S20" i="11"/>
  <c r="S45" i="11"/>
  <c r="S5" i="11"/>
  <c r="S30" i="11"/>
  <c r="S55" i="11"/>
  <c r="S15" i="11"/>
  <c r="S25" i="11"/>
  <c r="S60" i="11"/>
  <c r="S40" i="11"/>
  <c r="K34" i="8"/>
  <c r="L30" i="11"/>
  <c r="L55" i="11"/>
  <c r="L15" i="11"/>
  <c r="L45" i="11"/>
  <c r="L40" i="11"/>
  <c r="L25" i="11"/>
  <c r="L50" i="11"/>
  <c r="L10" i="11"/>
  <c r="L5" i="11"/>
  <c r="L35" i="11"/>
  <c r="L60" i="11"/>
  <c r="L20" i="11"/>
  <c r="E50" i="11"/>
  <c r="E10" i="11"/>
  <c r="E60" i="11"/>
  <c r="E20" i="11"/>
  <c r="E25" i="11"/>
  <c r="E45" i="11"/>
  <c r="E5" i="11"/>
  <c r="E40" i="11"/>
  <c r="E30" i="11"/>
  <c r="E15" i="11"/>
  <c r="E35" i="11"/>
  <c r="E55" i="11"/>
  <c r="Q34" i="8"/>
  <c r="W105" i="8"/>
  <c r="O105" i="8"/>
  <c r="I98" i="8"/>
  <c r="J98" i="8"/>
  <c r="D98" i="8"/>
  <c r="C98" i="8"/>
  <c r="G105" i="8"/>
  <c r="O6" i="8" l="1"/>
  <c r="W18" i="7"/>
  <c r="Q18" i="7"/>
  <c r="Q10" i="7"/>
  <c r="F3" i="11" s="1"/>
  <c r="Q19" i="7" l="1"/>
  <c r="W7" i="7" s="1"/>
  <c r="W10" i="7" s="1"/>
  <c r="W19" i="7" s="1"/>
  <c r="I8" i="5"/>
  <c r="I10" i="5" s="1"/>
  <c r="P6" i="8"/>
  <c r="R6" i="8" s="1"/>
  <c r="J6" i="8" l="1"/>
  <c r="L6" i="8" s="1"/>
  <c r="D6" i="8"/>
  <c r="F6" i="8" s="1"/>
  <c r="O31" i="8"/>
  <c r="R7" i="8"/>
  <c r="P97" i="8" s="1"/>
  <c r="Q63" i="11" l="1"/>
  <c r="Q23" i="11"/>
  <c r="Q38" i="11"/>
  <c r="Q58" i="11"/>
  <c r="Q18" i="11"/>
  <c r="Q53" i="11"/>
  <c r="Q13" i="11"/>
  <c r="Q28" i="11"/>
  <c r="Q48" i="11"/>
  <c r="Q8" i="11"/>
  <c r="Q43" i="11"/>
  <c r="Q33" i="11"/>
  <c r="I31" i="8"/>
  <c r="L7" i="8"/>
  <c r="J97" i="8" s="1"/>
  <c r="C31" i="8"/>
  <c r="F7" i="8"/>
  <c r="D97" i="8" s="1"/>
  <c r="P34" i="8"/>
  <c r="P31" i="8"/>
  <c r="O32" i="8"/>
  <c r="P57" i="8"/>
  <c r="S103" i="8"/>
  <c r="P96" i="8"/>
  <c r="C63" i="11" l="1"/>
  <c r="C23" i="11"/>
  <c r="C43" i="11"/>
  <c r="C38" i="11"/>
  <c r="C33" i="11"/>
  <c r="C58" i="11"/>
  <c r="C18" i="11"/>
  <c r="C53" i="11"/>
  <c r="C13" i="11"/>
  <c r="C48" i="11"/>
  <c r="C8" i="11"/>
  <c r="C28" i="11"/>
  <c r="S59" i="11"/>
  <c r="S29" i="11"/>
  <c r="S19" i="11"/>
  <c r="S54" i="11"/>
  <c r="S44" i="11"/>
  <c r="S34" i="11"/>
  <c r="S24" i="11"/>
  <c r="S14" i="11"/>
  <c r="S4" i="11"/>
  <c r="S39" i="11"/>
  <c r="S49" i="11"/>
  <c r="S9" i="11"/>
  <c r="J43" i="11"/>
  <c r="J48" i="11"/>
  <c r="J38" i="11"/>
  <c r="J33" i="11"/>
  <c r="J63" i="11"/>
  <c r="J58" i="11"/>
  <c r="J53" i="11"/>
  <c r="J28" i="11"/>
  <c r="J18" i="11"/>
  <c r="J13" i="11"/>
  <c r="J23" i="11"/>
  <c r="J8" i="11"/>
  <c r="O66" i="8"/>
  <c r="J31" i="8"/>
  <c r="J57" i="8"/>
  <c r="J34" i="8"/>
  <c r="J96" i="8"/>
  <c r="K103" i="8"/>
  <c r="I32" i="8"/>
  <c r="D34" i="8"/>
  <c r="K31" i="8"/>
  <c r="C32" i="8"/>
  <c r="D57" i="8"/>
  <c r="D31" i="8"/>
  <c r="C103" i="8"/>
  <c r="Q31" i="8"/>
  <c r="D96" i="8"/>
  <c r="O33" i="8"/>
  <c r="T104" i="8" s="1"/>
  <c r="X105" i="8"/>
  <c r="U104" i="8"/>
  <c r="L59" i="11" l="1"/>
  <c r="L39" i="11"/>
  <c r="L49" i="11"/>
  <c r="L9" i="11"/>
  <c r="L54" i="11"/>
  <c r="L44" i="11"/>
  <c r="L34" i="11"/>
  <c r="L24" i="11"/>
  <c r="L14" i="11"/>
  <c r="L4" i="11"/>
  <c r="L29" i="11"/>
  <c r="L19" i="11"/>
  <c r="E14" i="11"/>
  <c r="E54" i="11"/>
  <c r="E4" i="11"/>
  <c r="F4" i="11" s="1"/>
  <c r="F5" i="11" s="1"/>
  <c r="F6" i="11" s="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E34" i="11"/>
  <c r="E59" i="11"/>
  <c r="E49" i="11"/>
  <c r="E39" i="11"/>
  <c r="E29" i="11"/>
  <c r="E19" i="11"/>
  <c r="E9" i="11"/>
  <c r="E44" i="11"/>
  <c r="E24" i="11"/>
  <c r="O35" i="8"/>
  <c r="V105" i="8" s="1"/>
  <c r="I66" i="8"/>
  <c r="P33" i="8"/>
  <c r="I33" i="8"/>
  <c r="J33" i="8" s="1"/>
  <c r="P105" i="8"/>
  <c r="M104" i="8"/>
  <c r="C66" i="8"/>
  <c r="C67" i="8" s="1"/>
  <c r="E104" i="8"/>
  <c r="Q32" i="8"/>
  <c r="H105" i="8"/>
  <c r="C33" i="8"/>
  <c r="C35" i="8" s="1"/>
  <c r="K32" i="8"/>
  <c r="O67" i="8"/>
  <c r="R69" i="8" s="1"/>
  <c r="P71" i="8" s="1"/>
  <c r="F39" i="11" l="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M3" i="11" s="1"/>
  <c r="M4" i="11" s="1"/>
  <c r="M5" i="11" s="1"/>
  <c r="M6" i="11" s="1"/>
  <c r="M7" i="11" s="1"/>
  <c r="M8" i="11" s="1"/>
  <c r="M9" i="11" s="1"/>
  <c r="M10" i="11" s="1"/>
  <c r="M11" i="11" s="1"/>
  <c r="M12" i="11" s="1"/>
  <c r="M13" i="11" s="1"/>
  <c r="M14" i="11" s="1"/>
  <c r="M15" i="11" s="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M36" i="11" s="1"/>
  <c r="M37" i="11" s="1"/>
  <c r="M38" i="11" s="1"/>
  <c r="M39" i="11" s="1"/>
  <c r="M40" i="11" s="1"/>
  <c r="M41" i="11" s="1"/>
  <c r="M42" i="11" s="1"/>
  <c r="M43" i="11" s="1"/>
  <c r="M44" i="11" s="1"/>
  <c r="M45" i="11" s="1"/>
  <c r="M46" i="11" s="1"/>
  <c r="M47" i="11" s="1"/>
  <c r="M48" i="11" s="1"/>
  <c r="M49" i="11" s="1"/>
  <c r="M50" i="11" s="1"/>
  <c r="M51" i="11" s="1"/>
  <c r="M52" i="11" s="1"/>
  <c r="M53" i="11" s="1"/>
  <c r="M54" i="11" s="1"/>
  <c r="M55" i="11" s="1"/>
  <c r="M56" i="11" s="1"/>
  <c r="M57" i="11" s="1"/>
  <c r="M58" i="11" s="1"/>
  <c r="M59" i="11" s="1"/>
  <c r="M60" i="11" s="1"/>
  <c r="M61" i="11" s="1"/>
  <c r="M62" i="11" s="1"/>
  <c r="M63" i="11" s="1"/>
  <c r="T3" i="11" s="1"/>
  <c r="T4" i="11" s="1"/>
  <c r="T5" i="11" s="1"/>
  <c r="T6" i="11" s="1"/>
  <c r="T7" i="11" s="1"/>
  <c r="T8" i="11" s="1"/>
  <c r="T9" i="11" s="1"/>
  <c r="T10" i="11" s="1"/>
  <c r="T11" i="11" s="1"/>
  <c r="T12" i="11" s="1"/>
  <c r="T13" i="11" s="1"/>
  <c r="T14" i="11" s="1"/>
  <c r="T15" i="11" s="1"/>
  <c r="T16" i="11" s="1"/>
  <c r="T17" i="11" s="1"/>
  <c r="T18" i="11" s="1"/>
  <c r="T19" i="11" s="1"/>
  <c r="T20" i="11" s="1"/>
  <c r="T21" i="11" s="1"/>
  <c r="T22" i="11" s="1"/>
  <c r="T23" i="11" s="1"/>
  <c r="T24" i="11" s="1"/>
  <c r="T25" i="11" s="1"/>
  <c r="T26" i="11" s="1"/>
  <c r="T27" i="11" s="1"/>
  <c r="T28" i="11" s="1"/>
  <c r="T29" i="11" s="1"/>
  <c r="T30" i="11" s="1"/>
  <c r="T31" i="11" s="1"/>
  <c r="T32" i="11" s="1"/>
  <c r="T33" i="11" s="1"/>
  <c r="T34" i="11" s="1"/>
  <c r="T35" i="11" s="1"/>
  <c r="T36" i="11" s="1"/>
  <c r="T37" i="11" s="1"/>
  <c r="T38" i="11" s="1"/>
  <c r="T39" i="11" s="1"/>
  <c r="T40" i="11" s="1"/>
  <c r="T41" i="11" s="1"/>
  <c r="T42" i="11" s="1"/>
  <c r="T43" i="11" s="1"/>
  <c r="T44" i="11" s="1"/>
  <c r="T45" i="11" s="1"/>
  <c r="T46" i="11" s="1"/>
  <c r="T47" i="11" s="1"/>
  <c r="T48" i="11" s="1"/>
  <c r="T49" i="11" s="1"/>
  <c r="T50" i="11" s="1"/>
  <c r="T51" i="11" s="1"/>
  <c r="T52" i="11" s="1"/>
  <c r="T53" i="11" s="1"/>
  <c r="T54" i="11" s="1"/>
  <c r="T55" i="11" s="1"/>
  <c r="T56" i="11" s="1"/>
  <c r="T57" i="11" s="1"/>
  <c r="T58" i="11" s="1"/>
  <c r="T59" i="11" s="1"/>
  <c r="T60" i="11" s="1"/>
  <c r="T61" i="11" s="1"/>
  <c r="T62" i="11" s="1"/>
  <c r="T63" i="11" s="1"/>
  <c r="P35" i="8"/>
  <c r="Q35" i="8"/>
  <c r="D33" i="8"/>
  <c r="L104" i="8"/>
  <c r="I35" i="8"/>
  <c r="N105" i="8" s="1"/>
  <c r="Q33" i="8"/>
  <c r="K33" i="8"/>
  <c r="D104" i="8"/>
  <c r="I67" i="8"/>
  <c r="L69" i="8" s="1"/>
  <c r="J71" i="8" s="1"/>
  <c r="F105" i="8"/>
  <c r="D35" i="8"/>
  <c r="F69" i="8"/>
  <c r="D71" i="8" s="1"/>
  <c r="O95" i="8"/>
  <c r="P95" i="8"/>
  <c r="P72" i="8"/>
  <c r="J35" i="8" l="1"/>
  <c r="K35" i="8"/>
  <c r="J72" i="8"/>
  <c r="J95" i="8"/>
  <c r="I95" i="8"/>
  <c r="C95" i="8" l="1"/>
  <c r="D72" i="8"/>
  <c r="D95" i="8"/>
  <c r="A2" i="2" l="1"/>
  <c r="D2" i="7" s="1"/>
</calcChain>
</file>

<file path=xl/sharedStrings.xml><?xml version="1.0" encoding="utf-8"?>
<sst xmlns="http://schemas.openxmlformats.org/spreadsheetml/2006/main" count="604" uniqueCount="169">
  <si>
    <t>年</t>
    <rPh sb="0" eb="1">
      <t>ネン</t>
    </rPh>
    <phoneticPr fontId="2"/>
  </si>
  <si>
    <t>～</t>
    <phoneticPr fontId="2"/>
  </si>
  <si>
    <t>今までの経歴</t>
    <rPh sb="0" eb="1">
      <t>イマ</t>
    </rPh>
    <rPh sb="4" eb="6">
      <t>ケイレキ</t>
    </rPh>
    <phoneticPr fontId="2"/>
  </si>
  <si>
    <t>やりたい事業</t>
    <rPh sb="4" eb="6">
      <t>ジギョウ</t>
    </rPh>
    <phoneticPr fontId="2"/>
  </si>
  <si>
    <t>現在までの経緯</t>
    <rPh sb="0" eb="2">
      <t>ゲンザイ</t>
    </rPh>
    <rPh sb="5" eb="7">
      <t>ケイイ</t>
    </rPh>
    <phoneticPr fontId="2"/>
  </si>
  <si>
    <t>理念</t>
    <rPh sb="0" eb="2">
      <t>リネン</t>
    </rPh>
    <phoneticPr fontId="2"/>
  </si>
  <si>
    <t>現年齢</t>
    <rPh sb="0" eb="1">
      <t>ゲン</t>
    </rPh>
    <rPh sb="1" eb="3">
      <t>ネンレイ</t>
    </rPh>
    <phoneticPr fontId="2"/>
  </si>
  <si>
    <t>歳</t>
    <rPh sb="0" eb="1">
      <t>サイ</t>
    </rPh>
    <phoneticPr fontId="2"/>
  </si>
  <si>
    <t>氏　名</t>
    <phoneticPr fontId="2"/>
  </si>
  <si>
    <t>現日付</t>
    <rPh sb="0" eb="3">
      <t>ゲンヒヅケ</t>
    </rPh>
    <phoneticPr fontId="2"/>
  </si>
  <si>
    <r>
      <rPr>
        <b/>
        <sz val="11"/>
        <color theme="1"/>
        <rFont val="游ゴシック"/>
        <family val="3"/>
        <charset val="128"/>
        <scheme val="minor"/>
      </rPr>
      <t>特徴・属性</t>
    </r>
    <r>
      <rPr>
        <sz val="11"/>
        <color theme="1"/>
        <rFont val="游ゴシック"/>
        <family val="2"/>
        <charset val="128"/>
        <scheme val="minor"/>
      </rPr>
      <t xml:space="preserve">
</t>
    </r>
    <r>
      <rPr>
        <sz val="9"/>
        <color theme="1"/>
        <rFont val="游ゴシック"/>
        <family val="3"/>
        <charset val="128"/>
        <scheme val="minor"/>
      </rPr>
      <t>(性別・年齢・趣向等)</t>
    </r>
    <rPh sb="0" eb="2">
      <t>トクチョウ</t>
    </rPh>
    <rPh sb="3" eb="5">
      <t>ゾクセイ</t>
    </rPh>
    <rPh sb="7" eb="9">
      <t>セイベツ</t>
    </rPh>
    <rPh sb="10" eb="12">
      <t>ネンレイ</t>
    </rPh>
    <rPh sb="13" eb="15">
      <t>シュコウ</t>
    </rPh>
    <rPh sb="15" eb="16">
      <t>トウ</t>
    </rPh>
    <phoneticPr fontId="2"/>
  </si>
  <si>
    <t>主な顧客</t>
    <rPh sb="0" eb="1">
      <t>オモ</t>
    </rPh>
    <rPh sb="2" eb="4">
      <t>コキャク</t>
    </rPh>
    <phoneticPr fontId="2"/>
  </si>
  <si>
    <t>競合</t>
    <rPh sb="0" eb="2">
      <t>キョウゴウ</t>
    </rPh>
    <phoneticPr fontId="2"/>
  </si>
  <si>
    <t>差別化</t>
    <rPh sb="0" eb="3">
      <t>サベツカ</t>
    </rPh>
    <phoneticPr fontId="2"/>
  </si>
  <si>
    <t>競合の特徴</t>
    <rPh sb="0" eb="2">
      <t>キョウゴウ</t>
    </rPh>
    <rPh sb="3" eb="5">
      <t>トクチョウ</t>
    </rPh>
    <phoneticPr fontId="2"/>
  </si>
  <si>
    <t>(私は顧客に対し、競合にはない○○を提供することができます)</t>
    <rPh sb="1" eb="2">
      <t>ワタシ</t>
    </rPh>
    <rPh sb="3" eb="5">
      <t>コキャク</t>
    </rPh>
    <rPh sb="6" eb="7">
      <t>タイ</t>
    </rPh>
    <rPh sb="9" eb="11">
      <t>キョウゴウ</t>
    </rPh>
    <rPh sb="18" eb="20">
      <t>テイキョウ</t>
    </rPh>
    <phoneticPr fontId="2"/>
  </si>
  <si>
    <t>計</t>
    <rPh sb="0" eb="1">
      <t>ケイ</t>
    </rPh>
    <phoneticPr fontId="2"/>
  </si>
  <si>
    <t>(内訳)</t>
    <rPh sb="1" eb="3">
      <t>ウチワケ</t>
    </rPh>
    <phoneticPr fontId="2"/>
  </si>
  <si>
    <t>合計</t>
    <rPh sb="0" eb="2">
      <t>ゴウケイ</t>
    </rPh>
    <phoneticPr fontId="2"/>
  </si>
  <si>
    <t>自己資金</t>
    <rPh sb="0" eb="4">
      <t>ジコシキン</t>
    </rPh>
    <phoneticPr fontId="2"/>
  </si>
  <si>
    <t>創業者自身
家族
友人知人</t>
    <rPh sb="0" eb="3">
      <t>ソウギョウシャ</t>
    </rPh>
    <rPh sb="3" eb="5">
      <t>ジシン</t>
    </rPh>
    <rPh sb="6" eb="8">
      <t>カゾク</t>
    </rPh>
    <rPh sb="9" eb="13">
      <t>ユウジンチジン</t>
    </rPh>
    <phoneticPr fontId="2"/>
  </si>
  <si>
    <t>調達先・調達方法</t>
    <rPh sb="0" eb="3">
      <t>チョウタツサキ</t>
    </rPh>
    <rPh sb="4" eb="6">
      <t>チョウタツ</t>
    </rPh>
    <rPh sb="6" eb="8">
      <t>ホウホウ</t>
    </rPh>
    <phoneticPr fontId="2"/>
  </si>
  <si>
    <r>
      <rPr>
        <b/>
        <sz val="12"/>
        <color theme="1"/>
        <rFont val="游ゴシック"/>
        <family val="3"/>
        <charset val="128"/>
        <scheme val="minor"/>
      </rPr>
      <t>借入金</t>
    </r>
    <r>
      <rPr>
        <sz val="11"/>
        <color theme="1"/>
        <rFont val="游ゴシック"/>
        <family val="3"/>
        <charset val="128"/>
        <scheme val="minor"/>
      </rPr>
      <t xml:space="preserve">
(融資)</t>
    </r>
    <rPh sb="0" eb="2">
      <t>カリイレ</t>
    </rPh>
    <rPh sb="2" eb="3">
      <t>キン</t>
    </rPh>
    <rPh sb="5" eb="7">
      <t>ユウシ</t>
    </rPh>
    <phoneticPr fontId="2"/>
  </si>
  <si>
    <t>見えない</t>
    <rPh sb="0" eb="1">
      <t>ミ</t>
    </rPh>
    <phoneticPr fontId="2"/>
  </si>
  <si>
    <t>見える</t>
    <rPh sb="0" eb="1">
      <t>ミ</t>
    </rPh>
    <phoneticPr fontId="2"/>
  </si>
  <si>
    <r>
      <rPr>
        <b/>
        <sz val="11"/>
        <color rgb="FFFF0000"/>
        <rFont val="游ゴシック"/>
        <family val="3"/>
        <charset val="128"/>
        <scheme val="minor"/>
      </rPr>
      <t>真のニーズ</t>
    </r>
    <r>
      <rPr>
        <sz val="11"/>
        <color theme="1"/>
        <rFont val="游ゴシック"/>
        <family val="2"/>
        <charset val="128"/>
        <scheme val="minor"/>
      </rPr>
      <t xml:space="preserve">
</t>
    </r>
    <r>
      <rPr>
        <sz val="9"/>
        <color theme="1"/>
        <rFont val="游ゴシック"/>
        <family val="3"/>
        <charset val="128"/>
        <scheme val="minor"/>
      </rPr>
      <t>(何を求めているか)</t>
    </r>
    <rPh sb="0" eb="1">
      <t>シン</t>
    </rPh>
    <rPh sb="7" eb="8">
      <t>ナニ</t>
    </rPh>
    <rPh sb="9" eb="10">
      <t>モト</t>
    </rPh>
    <phoneticPr fontId="2"/>
  </si>
  <si>
    <r>
      <rPr>
        <b/>
        <sz val="11"/>
        <color rgb="FFFF0000"/>
        <rFont val="游ゴシック"/>
        <family val="3"/>
        <charset val="128"/>
        <scheme val="minor"/>
      </rPr>
      <t>自身の強み</t>
    </r>
    <r>
      <rPr>
        <b/>
        <sz val="11"/>
        <color theme="1"/>
        <rFont val="游ゴシック"/>
        <family val="3"/>
        <charset val="128"/>
        <scheme val="minor"/>
      </rPr>
      <t xml:space="preserve">
</t>
    </r>
    <r>
      <rPr>
        <sz val="9"/>
        <color theme="1"/>
        <rFont val="游ゴシック"/>
        <family val="3"/>
        <charset val="128"/>
        <scheme val="minor"/>
      </rPr>
      <t>資格・特技
長所　など</t>
    </r>
    <rPh sb="0" eb="2">
      <t>ジシン</t>
    </rPh>
    <rPh sb="3" eb="4">
      <t>ツヨ</t>
    </rPh>
    <rPh sb="6" eb="8">
      <t>シカク</t>
    </rPh>
    <rPh sb="9" eb="11">
      <t>トクギ</t>
    </rPh>
    <rPh sb="12" eb="14">
      <t>チョウショ</t>
    </rPh>
    <phoneticPr fontId="2"/>
  </si>
  <si>
    <r>
      <rPr>
        <b/>
        <sz val="11"/>
        <color rgb="FFFF0000"/>
        <rFont val="游ゴシック"/>
        <family val="3"/>
        <charset val="128"/>
        <scheme val="minor"/>
      </rPr>
      <t>競合にない強み</t>
    </r>
    <r>
      <rPr>
        <sz val="11"/>
        <color theme="1"/>
        <rFont val="游ゴシック"/>
        <family val="2"/>
        <charset val="128"/>
        <scheme val="minor"/>
      </rPr>
      <t xml:space="preserve">
</t>
    </r>
    <r>
      <rPr>
        <sz val="9"/>
        <color theme="1"/>
        <rFont val="游ゴシック"/>
        <family val="3"/>
        <charset val="128"/>
        <scheme val="minor"/>
      </rPr>
      <t>(商品・サービスの強み)</t>
    </r>
    <rPh sb="0" eb="2">
      <t>キョウゴウ</t>
    </rPh>
    <rPh sb="5" eb="6">
      <t>ツヨ</t>
    </rPh>
    <rPh sb="9" eb="11">
      <t>ショウヒン</t>
    </rPh>
    <rPh sb="17" eb="18">
      <t>ツヨ</t>
    </rPh>
    <phoneticPr fontId="2"/>
  </si>
  <si>
    <r>
      <rPr>
        <b/>
        <sz val="12"/>
        <color theme="1"/>
        <rFont val="游ゴシック"/>
        <family val="3"/>
        <charset val="128"/>
        <scheme val="minor"/>
      </rPr>
      <t>人材</t>
    </r>
    <r>
      <rPr>
        <b/>
        <sz val="11"/>
        <color theme="1"/>
        <rFont val="游ゴシック"/>
        <family val="3"/>
        <charset val="128"/>
        <scheme val="minor"/>
      </rPr>
      <t xml:space="preserve">
【</t>
    </r>
    <r>
      <rPr>
        <b/>
        <sz val="11"/>
        <color rgb="FFFF0000"/>
        <rFont val="游ゴシック"/>
        <family val="3"/>
        <charset val="128"/>
        <scheme val="minor"/>
      </rPr>
      <t>ヒト</t>
    </r>
    <r>
      <rPr>
        <b/>
        <sz val="11"/>
        <color theme="1"/>
        <rFont val="游ゴシック"/>
        <family val="3"/>
        <charset val="128"/>
        <scheme val="minor"/>
      </rPr>
      <t>】</t>
    </r>
    <rPh sb="0" eb="2">
      <t>ジンザイ</t>
    </rPh>
    <phoneticPr fontId="2"/>
  </si>
  <si>
    <r>
      <rPr>
        <b/>
        <sz val="10"/>
        <color theme="1"/>
        <rFont val="游ゴシック"/>
        <family val="3"/>
        <charset val="128"/>
        <scheme val="minor"/>
      </rPr>
      <t>技術・ノウハウ</t>
    </r>
    <r>
      <rPr>
        <b/>
        <sz val="11"/>
        <color theme="1"/>
        <rFont val="游ゴシック"/>
        <family val="3"/>
        <charset val="128"/>
        <scheme val="minor"/>
      </rPr>
      <t xml:space="preserve">
【</t>
    </r>
    <r>
      <rPr>
        <b/>
        <sz val="11"/>
        <color rgb="FFFF0000"/>
        <rFont val="游ゴシック"/>
        <family val="3"/>
        <charset val="128"/>
        <scheme val="minor"/>
      </rPr>
      <t>情報</t>
    </r>
    <r>
      <rPr>
        <b/>
        <sz val="11"/>
        <color theme="1"/>
        <rFont val="游ゴシック"/>
        <family val="3"/>
        <charset val="128"/>
        <scheme val="minor"/>
      </rPr>
      <t>】</t>
    </r>
    <rPh sb="0" eb="2">
      <t>ギジュツ</t>
    </rPh>
    <rPh sb="9" eb="11">
      <t>ジョウホウ</t>
    </rPh>
    <phoneticPr fontId="2"/>
  </si>
  <si>
    <r>
      <rPr>
        <b/>
        <sz val="12"/>
        <color theme="1"/>
        <rFont val="游ゴシック"/>
        <family val="3"/>
        <charset val="128"/>
        <scheme val="minor"/>
      </rPr>
      <t>運転資金</t>
    </r>
    <r>
      <rPr>
        <b/>
        <sz val="11"/>
        <color theme="1"/>
        <rFont val="游ゴシック"/>
        <family val="3"/>
        <charset val="128"/>
        <scheme val="minor"/>
      </rPr>
      <t xml:space="preserve">
【</t>
    </r>
    <r>
      <rPr>
        <b/>
        <sz val="11"/>
        <color rgb="FFFF0000"/>
        <rFont val="游ゴシック"/>
        <family val="3"/>
        <charset val="128"/>
        <scheme val="minor"/>
      </rPr>
      <t>カネ</t>
    </r>
    <r>
      <rPr>
        <b/>
        <sz val="11"/>
        <color theme="1"/>
        <rFont val="游ゴシック"/>
        <family val="3"/>
        <charset val="128"/>
        <scheme val="minor"/>
      </rPr>
      <t>】</t>
    </r>
    <rPh sb="0" eb="4">
      <t>ウンテンシキン</t>
    </rPh>
    <phoneticPr fontId="2"/>
  </si>
  <si>
    <r>
      <rPr>
        <b/>
        <sz val="12"/>
        <color theme="1"/>
        <rFont val="游ゴシック"/>
        <family val="3"/>
        <charset val="128"/>
        <scheme val="minor"/>
      </rPr>
      <t>設備資金</t>
    </r>
    <r>
      <rPr>
        <b/>
        <sz val="11"/>
        <color theme="1"/>
        <rFont val="游ゴシック"/>
        <family val="3"/>
        <charset val="128"/>
        <scheme val="minor"/>
      </rPr>
      <t xml:space="preserve">
【</t>
    </r>
    <r>
      <rPr>
        <b/>
        <sz val="11"/>
        <color rgb="FFFF0000"/>
        <rFont val="游ゴシック"/>
        <family val="3"/>
        <charset val="128"/>
        <scheme val="minor"/>
      </rPr>
      <t>モノ</t>
    </r>
    <r>
      <rPr>
        <b/>
        <sz val="11"/>
        <color theme="1"/>
        <rFont val="游ゴシック"/>
        <family val="3"/>
        <charset val="128"/>
        <scheme val="minor"/>
      </rPr>
      <t>】</t>
    </r>
    <rPh sb="0" eb="2">
      <t>セツビ</t>
    </rPh>
    <rPh sb="2" eb="4">
      <t>シキン</t>
    </rPh>
    <phoneticPr fontId="2"/>
  </si>
  <si>
    <t>原価</t>
    <rPh sb="0" eb="2">
      <t>ゲンカ</t>
    </rPh>
    <phoneticPr fontId="2"/>
  </si>
  <si>
    <t>創業時</t>
    <rPh sb="0" eb="3">
      <t>ソウギョウジ</t>
    </rPh>
    <phoneticPr fontId="2"/>
  </si>
  <si>
    <t>経費</t>
    <rPh sb="0" eb="2">
      <t>ケイヒ</t>
    </rPh>
    <phoneticPr fontId="2"/>
  </si>
  <si>
    <t>ＰＲ</t>
    <phoneticPr fontId="2"/>
  </si>
  <si>
    <t>ＰＲ方法</t>
    <rPh sb="2" eb="4">
      <t>ホウホウ</t>
    </rPh>
    <phoneticPr fontId="2"/>
  </si>
  <si>
    <r>
      <rPr>
        <b/>
        <sz val="11"/>
        <color theme="1"/>
        <rFont val="游ゴシック"/>
        <family val="3"/>
        <charset val="128"/>
        <scheme val="minor"/>
      </rPr>
      <t>いつ</t>
    </r>
    <r>
      <rPr>
        <sz val="11"/>
        <color theme="1"/>
        <rFont val="游ゴシック"/>
        <family val="2"/>
        <charset val="128"/>
        <scheme val="minor"/>
      </rPr>
      <t xml:space="preserve">
</t>
    </r>
    <r>
      <rPr>
        <sz val="9"/>
        <color theme="1"/>
        <rFont val="游ゴシック"/>
        <family val="3"/>
        <charset val="128"/>
        <scheme val="minor"/>
      </rPr>
      <t>(営業日、営業時間等)</t>
    </r>
    <rPh sb="4" eb="7">
      <t>エイギョウビ</t>
    </rPh>
    <rPh sb="8" eb="12">
      <t>エイギョウジカン</t>
    </rPh>
    <rPh sb="12" eb="13">
      <t>トウ</t>
    </rPh>
    <phoneticPr fontId="2"/>
  </si>
  <si>
    <r>
      <rPr>
        <b/>
        <sz val="11"/>
        <color theme="1"/>
        <rFont val="游ゴシック"/>
        <family val="3"/>
        <charset val="128"/>
        <scheme val="minor"/>
      </rPr>
      <t>どのように</t>
    </r>
    <r>
      <rPr>
        <sz val="11"/>
        <color theme="1"/>
        <rFont val="游ゴシック"/>
        <family val="2"/>
        <charset val="128"/>
        <scheme val="minor"/>
      </rPr>
      <t xml:space="preserve">
</t>
    </r>
    <r>
      <rPr>
        <sz val="9"/>
        <color theme="1"/>
        <rFont val="游ゴシック"/>
        <family val="3"/>
        <charset val="128"/>
        <scheme val="minor"/>
      </rPr>
      <t>(販売・提供方法)</t>
    </r>
    <rPh sb="7" eb="9">
      <t>ハンバイ</t>
    </rPh>
    <rPh sb="10" eb="12">
      <t>テイキョウ</t>
    </rPh>
    <rPh sb="12" eb="14">
      <t>ホウホウ</t>
    </rPh>
    <phoneticPr fontId="2"/>
  </si>
  <si>
    <r>
      <t>生年</t>
    </r>
    <r>
      <rPr>
        <b/>
        <sz val="8"/>
        <color theme="1"/>
        <rFont val="游ゴシック"/>
        <family val="3"/>
        <charset val="128"/>
        <scheme val="minor"/>
      </rPr>
      <t>(西暦入力)</t>
    </r>
    <r>
      <rPr>
        <b/>
        <sz val="11"/>
        <color theme="1"/>
        <rFont val="游ゴシック"/>
        <family val="3"/>
        <charset val="128"/>
        <scheme val="minor"/>
      </rPr>
      <t>/月/日</t>
    </r>
    <rPh sb="0" eb="2">
      <t>セイネン</t>
    </rPh>
    <rPh sb="3" eb="5">
      <t>セイレキ</t>
    </rPh>
    <rPh sb="5" eb="7">
      <t>ニュウリョク</t>
    </rPh>
    <rPh sb="9" eb="10">
      <t>ツキ</t>
    </rPh>
    <rPh sb="11" eb="12">
      <t>ヒ</t>
    </rPh>
    <phoneticPr fontId="2"/>
  </si>
  <si>
    <t>業　種</t>
    <rPh sb="0" eb="1">
      <t>ギョウ</t>
    </rPh>
    <rPh sb="2" eb="3">
      <t>シュ</t>
    </rPh>
    <phoneticPr fontId="2"/>
  </si>
  <si>
    <t>事業内容</t>
    <rPh sb="0" eb="2">
      <t>ジギョウ</t>
    </rPh>
    <rPh sb="2" eb="4">
      <t>ナイヨウ</t>
    </rPh>
    <phoneticPr fontId="2"/>
  </si>
  <si>
    <r>
      <rPr>
        <b/>
        <sz val="11"/>
        <color rgb="FFFF0000"/>
        <rFont val="游ゴシック"/>
        <family val="3"/>
        <charset val="128"/>
        <scheme val="minor"/>
      </rPr>
      <t>何を</t>
    </r>
    <r>
      <rPr>
        <sz val="11"/>
        <color theme="1"/>
        <rFont val="游ゴシック"/>
        <family val="2"/>
        <charset val="128"/>
        <scheme val="minor"/>
      </rPr>
      <t xml:space="preserve">
</t>
    </r>
    <r>
      <rPr>
        <sz val="9"/>
        <color theme="1"/>
        <rFont val="游ゴシック"/>
        <family val="3"/>
        <charset val="128"/>
        <scheme val="minor"/>
      </rPr>
      <t xml:space="preserve">(商品・サービスの形)
</t>
    </r>
    <r>
      <rPr>
        <sz val="8"/>
        <color theme="1"/>
        <rFont val="游ゴシック"/>
        <family val="3"/>
        <charset val="128"/>
        <scheme val="minor"/>
      </rPr>
      <t>※真のニーズを満たす手段</t>
    </r>
    <rPh sb="0" eb="1">
      <t>ナニ</t>
    </rPh>
    <rPh sb="4" eb="6">
      <t>ショウヒン</t>
    </rPh>
    <rPh sb="12" eb="13">
      <t>カタチ</t>
    </rPh>
    <rPh sb="16" eb="17">
      <t>シン</t>
    </rPh>
    <rPh sb="22" eb="23">
      <t>ミ</t>
    </rPh>
    <rPh sb="25" eb="27">
      <t>シュダン</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</si>
  <si>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</si>
  <si>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</si>
  <si>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</si>
  <si>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</si>
  <si>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</si>
  <si>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</si>
  <si>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</si>
  <si>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</si>
  <si>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</si>
  <si>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</si>
  <si>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</si>
  <si>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</si>
  <si>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</si>
  <si>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</si>
  <si>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</si>
  <si>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</si>
  <si>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</si>
  <si>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</si>
  <si>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</si>
  <si>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</si>
  <si>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t>
    <phoneticPr fontId="2"/>
  </si>
  <si>
    <t>丸亀市の国民健康保険料を自動計算できる｜丸亀市 国民健康保険計算機 (kokuho-keisan.com)</t>
  </si>
  <si>
    <t>＋</t>
    <phoneticPr fontId="2"/>
  </si>
  <si>
    <t>国民年金の加入と保険料のご案内｜日本年金機構 (nenkin.go.jp)</t>
  </si>
  <si>
    <t>(金融機関名)</t>
    <rPh sb="1" eb="5">
      <t>キンユウキカン</t>
    </rPh>
    <rPh sb="5" eb="6">
      <t>ナ</t>
    </rPh>
    <phoneticPr fontId="2"/>
  </si>
  <si>
    <t>月</t>
    <rPh sb="0" eb="1">
      <t>ガツ</t>
    </rPh>
    <phoneticPr fontId="2"/>
  </si>
  <si>
    <r>
      <t xml:space="preserve">事業への
</t>
    </r>
    <r>
      <rPr>
        <b/>
        <sz val="11"/>
        <color rgb="FFFF0000"/>
        <rFont val="游ゴシック"/>
        <family val="3"/>
        <charset val="128"/>
        <scheme val="minor"/>
      </rPr>
      <t>想い</t>
    </r>
    <r>
      <rPr>
        <b/>
        <sz val="11"/>
        <color theme="1"/>
        <rFont val="游ゴシック"/>
        <family val="3"/>
        <charset val="128"/>
        <scheme val="minor"/>
      </rPr>
      <t>や</t>
    </r>
    <r>
      <rPr>
        <b/>
        <sz val="11"/>
        <color rgb="FFFF0000"/>
        <rFont val="游ゴシック"/>
        <family val="3"/>
        <charset val="128"/>
        <scheme val="minor"/>
      </rPr>
      <t>目的</t>
    </r>
    <rPh sb="0" eb="2">
      <t>ジギョウ</t>
    </rPh>
    <rPh sb="5" eb="6">
      <t>オモ</t>
    </rPh>
    <rPh sb="8" eb="10">
      <t>モクテキ</t>
    </rPh>
    <phoneticPr fontId="2"/>
  </si>
  <si>
    <r>
      <rPr>
        <b/>
        <sz val="11"/>
        <color rgb="FFFF0000"/>
        <rFont val="游ゴシック"/>
        <family val="3"/>
        <charset val="128"/>
        <scheme val="minor"/>
      </rPr>
      <t>誰に</t>
    </r>
    <r>
      <rPr>
        <sz val="11"/>
        <color theme="1"/>
        <rFont val="游ゴシック"/>
        <family val="2"/>
        <charset val="128"/>
        <scheme val="minor"/>
      </rPr>
      <t xml:space="preserve">
</t>
    </r>
    <r>
      <rPr>
        <sz val="9"/>
        <color theme="1"/>
        <rFont val="游ゴシック"/>
        <family val="3"/>
        <charset val="128"/>
        <scheme val="minor"/>
      </rPr>
      <t>(主なお客様・顧客)</t>
    </r>
    <phoneticPr fontId="2"/>
  </si>
  <si>
    <t>×</t>
    <phoneticPr fontId="2"/>
  </si>
  <si>
    <t>(合計)</t>
    <rPh sb="1" eb="3">
      <t>ゴウケイ</t>
    </rPh>
    <phoneticPr fontId="2"/>
  </si>
  <si>
    <t>1年後</t>
    <rPh sb="1" eb="3">
      <t>ネンゴ</t>
    </rPh>
    <phoneticPr fontId="2"/>
  </si>
  <si>
    <t>3年後</t>
    <rPh sb="1" eb="3">
      <t>ネンゴ</t>
    </rPh>
    <phoneticPr fontId="2"/>
  </si>
  <si>
    <t>(客数)</t>
    <rPh sb="1" eb="3">
      <t>キャクスウ</t>
    </rPh>
    <phoneticPr fontId="2"/>
  </si>
  <si>
    <t>土日祝</t>
    <rPh sb="0" eb="2">
      <t>ドニチ</t>
    </rPh>
    <rPh sb="2" eb="3">
      <t>シュク</t>
    </rPh>
    <phoneticPr fontId="2"/>
  </si>
  <si>
    <t>平　日</t>
    <rPh sb="0" eb="1">
      <t>ヒラ</t>
    </rPh>
    <rPh sb="2" eb="3">
      <t>ヒ</t>
    </rPh>
    <phoneticPr fontId="2"/>
  </si>
  <si>
    <t>(単価)</t>
    <rPh sb="1" eb="3">
      <t>タンカ</t>
    </rPh>
    <phoneticPr fontId="2"/>
  </si>
  <si>
    <t>(日数)</t>
    <rPh sb="1" eb="3">
      <t>ニッスウ</t>
    </rPh>
    <phoneticPr fontId="2"/>
  </si>
  <si>
    <r>
      <rPr>
        <b/>
        <sz val="14"/>
        <color theme="1"/>
        <rFont val="游ゴシック"/>
        <family val="3"/>
        <charset val="128"/>
        <scheme val="minor"/>
      </rPr>
      <t>売上</t>
    </r>
    <r>
      <rPr>
        <sz val="14"/>
        <color theme="1"/>
        <rFont val="游ゴシック"/>
        <family val="3"/>
        <charset val="128"/>
        <scheme val="minor"/>
      </rPr>
      <t xml:space="preserve">
</t>
    </r>
    <r>
      <rPr>
        <sz val="11"/>
        <color theme="1"/>
        <rFont val="游ゴシック"/>
        <family val="3"/>
        <charset val="128"/>
        <scheme val="minor"/>
      </rPr>
      <t>(月)</t>
    </r>
    <rPh sb="0" eb="2">
      <t>ウリアゲ</t>
    </rPh>
    <rPh sb="4" eb="5">
      <t>ツキ</t>
    </rPh>
    <phoneticPr fontId="2"/>
  </si>
  <si>
    <t>【小売・サービス】</t>
    <rPh sb="1" eb="3">
      <t>コウリ</t>
    </rPh>
    <phoneticPr fontId="2"/>
  </si>
  <si>
    <t>月間客数(人)</t>
    <rPh sb="0" eb="2">
      <t>ゲッカン</t>
    </rPh>
    <rPh sb="2" eb="4">
      <t>キャクスウ</t>
    </rPh>
    <rPh sb="5" eb="6">
      <t>ニン</t>
    </rPh>
    <phoneticPr fontId="2"/>
  </si>
  <si>
    <t>平均単価(円)</t>
    <rPh sb="0" eb="2">
      <t>ヘイキン</t>
    </rPh>
    <rPh sb="2" eb="4">
      <t>タンカ</t>
    </rPh>
    <rPh sb="5" eb="6">
      <t>エン</t>
    </rPh>
    <phoneticPr fontId="2"/>
  </si>
  <si>
    <t>平均</t>
    <rPh sb="0" eb="2">
      <t>ヘイキン</t>
    </rPh>
    <phoneticPr fontId="2"/>
  </si>
  <si>
    <t>やるべきこと</t>
    <phoneticPr fontId="2"/>
  </si>
  <si>
    <t>取組内容</t>
    <rPh sb="0" eb="2">
      <t>トリクミ</t>
    </rPh>
    <rPh sb="2" eb="4">
      <t>ナイヨウ</t>
    </rPh>
    <phoneticPr fontId="2"/>
  </si>
  <si>
    <r>
      <t xml:space="preserve">※「黒字」部分の数値を入力
</t>
    </r>
    <r>
      <rPr>
        <sz val="10"/>
        <color rgb="FF0070C0"/>
        <rFont val="ＭＳ Ｐゴシック"/>
        <family val="3"/>
        <charset val="128"/>
      </rPr>
      <t>※「青字」部分は自動計算</t>
    </r>
    <rPh sb="2" eb="4">
      <t>クロジ</t>
    </rPh>
    <rPh sb="5" eb="7">
      <t>ブブン</t>
    </rPh>
    <rPh sb="8" eb="10">
      <t>スウチ</t>
    </rPh>
    <rPh sb="11" eb="13">
      <t>ニュウリョク</t>
    </rPh>
    <rPh sb="16" eb="18">
      <t>アオジ</t>
    </rPh>
    <rPh sb="19" eb="21">
      <t>ブブン</t>
    </rPh>
    <rPh sb="22" eb="24">
      <t>ジドウ</t>
    </rPh>
    <rPh sb="24" eb="26">
      <t>ケイサン</t>
    </rPh>
    <phoneticPr fontId="2"/>
  </si>
  <si>
    <r>
      <rPr>
        <b/>
        <sz val="11"/>
        <color rgb="FFFF0000"/>
        <rFont val="游ゴシック"/>
        <family val="3"/>
        <charset val="128"/>
        <scheme val="minor"/>
      </rPr>
      <t>「新規顧客」</t>
    </r>
    <r>
      <rPr>
        <sz val="11"/>
        <color theme="1"/>
        <rFont val="游ゴシック"/>
        <family val="3"/>
        <charset val="128"/>
        <scheme val="minor"/>
      </rPr>
      <t>を増やす</t>
    </r>
    <phoneticPr fontId="2"/>
  </si>
  <si>
    <r>
      <rPr>
        <b/>
        <sz val="11"/>
        <color rgb="FFFF0000"/>
        <rFont val="游ゴシック"/>
        <family val="3"/>
        <charset val="128"/>
        <scheme val="minor"/>
      </rPr>
      <t>「離脱」</t>
    </r>
    <r>
      <rPr>
        <sz val="11"/>
        <color theme="1"/>
        <rFont val="游ゴシック"/>
        <family val="3"/>
        <charset val="128"/>
        <scheme val="minor"/>
      </rPr>
      <t>を防ぐ</t>
    </r>
    <phoneticPr fontId="2"/>
  </si>
  <si>
    <r>
      <rPr>
        <b/>
        <sz val="11"/>
        <color rgb="FFFF0000"/>
        <rFont val="游ゴシック"/>
        <family val="3"/>
        <charset val="128"/>
        <scheme val="minor"/>
      </rPr>
      <t>「来店頻度」</t>
    </r>
    <r>
      <rPr>
        <sz val="11"/>
        <color theme="1"/>
        <rFont val="游ゴシック"/>
        <family val="3"/>
        <charset val="128"/>
        <scheme val="minor"/>
      </rPr>
      <t>を増やす</t>
    </r>
    <phoneticPr fontId="2"/>
  </si>
  <si>
    <r>
      <rPr>
        <b/>
        <sz val="11"/>
        <color rgb="FFFF0000"/>
        <rFont val="游ゴシック"/>
        <family val="3"/>
        <charset val="128"/>
        <scheme val="minor"/>
      </rPr>
      <t>「単価」</t>
    </r>
    <r>
      <rPr>
        <sz val="11"/>
        <color theme="1"/>
        <rFont val="游ゴシック"/>
        <family val="3"/>
        <charset val="128"/>
        <scheme val="minor"/>
      </rPr>
      <t>を上げる</t>
    </r>
    <rPh sb="1" eb="3">
      <t>タンカ</t>
    </rPh>
    <rPh sb="5" eb="6">
      <t>ア</t>
    </rPh>
    <phoneticPr fontId="2"/>
  </si>
  <si>
    <r>
      <rPr>
        <b/>
        <sz val="11"/>
        <color rgb="FFFF0000"/>
        <rFont val="游ゴシック"/>
        <family val="3"/>
        <charset val="128"/>
        <scheme val="minor"/>
      </rPr>
      <t>「注文数」</t>
    </r>
    <r>
      <rPr>
        <sz val="11"/>
        <color theme="1"/>
        <rFont val="游ゴシック"/>
        <family val="3"/>
        <charset val="128"/>
        <scheme val="minor"/>
      </rPr>
      <t>を増やす</t>
    </r>
    <rPh sb="1" eb="4">
      <t>チュウモンスウ</t>
    </rPh>
    <rPh sb="6" eb="7">
      <t>フ</t>
    </rPh>
    <phoneticPr fontId="2"/>
  </si>
  <si>
    <r>
      <rPr>
        <b/>
        <sz val="11"/>
        <color rgb="FFFF0000"/>
        <rFont val="游ゴシック"/>
        <family val="3"/>
        <charset val="128"/>
        <scheme val="minor"/>
      </rPr>
      <t>「原価」</t>
    </r>
    <r>
      <rPr>
        <sz val="11"/>
        <color theme="1"/>
        <rFont val="游ゴシック"/>
        <family val="3"/>
        <charset val="128"/>
        <scheme val="minor"/>
      </rPr>
      <t>を下げる</t>
    </r>
    <rPh sb="1" eb="3">
      <t>ゲンカ</t>
    </rPh>
    <rPh sb="5" eb="6">
      <t>サ</t>
    </rPh>
    <phoneticPr fontId="2"/>
  </si>
  <si>
    <r>
      <rPr>
        <b/>
        <sz val="11"/>
        <color rgb="FFFF0000"/>
        <rFont val="游ゴシック"/>
        <family val="3"/>
        <charset val="128"/>
        <scheme val="minor"/>
      </rPr>
      <t>「経費」</t>
    </r>
    <r>
      <rPr>
        <sz val="11"/>
        <color theme="1"/>
        <rFont val="游ゴシック"/>
        <family val="3"/>
        <charset val="128"/>
        <scheme val="minor"/>
      </rPr>
      <t>を抑える</t>
    </r>
    <rPh sb="1" eb="3">
      <t>ケイヒ</t>
    </rPh>
    <rPh sb="5" eb="6">
      <t>オサ</t>
    </rPh>
    <phoneticPr fontId="2"/>
  </si>
  <si>
    <t>「売上」を増加させるために必要な取組</t>
    <rPh sb="1" eb="3">
      <t>ウリアゲ</t>
    </rPh>
    <rPh sb="5" eb="7">
      <t>ゾウカ</t>
    </rPh>
    <rPh sb="13" eb="15">
      <t>ヒツヨウ</t>
    </rPh>
    <rPh sb="16" eb="18">
      <t>トリクミ</t>
    </rPh>
    <phoneticPr fontId="2"/>
  </si>
  <si>
    <t>「利益率」を上げるために必要な取組</t>
    <rPh sb="1" eb="3">
      <t>リエキ</t>
    </rPh>
    <rPh sb="3" eb="4">
      <t>リツ</t>
    </rPh>
    <rPh sb="6" eb="7">
      <t>ア</t>
    </rPh>
    <rPh sb="12" eb="14">
      <t>ヒツヨウ</t>
    </rPh>
    <rPh sb="15" eb="17">
      <t>トリクミ</t>
    </rPh>
    <phoneticPr fontId="2"/>
  </si>
  <si>
    <t>客数</t>
    <rPh sb="0" eb="2">
      <t>キャクスウ</t>
    </rPh>
    <phoneticPr fontId="2"/>
  </si>
  <si>
    <t>単価</t>
    <rPh sb="0" eb="2">
      <t>タンカ</t>
    </rPh>
    <phoneticPr fontId="2"/>
  </si>
  <si>
    <r>
      <rPr>
        <u/>
        <sz val="8"/>
        <color rgb="FF000000"/>
        <rFont val="ＭＳ ゴシック"/>
        <family val="3"/>
        <charset val="128"/>
      </rPr>
      <t>※</t>
    </r>
    <r>
      <rPr>
        <u/>
        <sz val="8"/>
        <color rgb="FF000000"/>
        <rFont val="游ゴシック"/>
        <family val="3"/>
        <charset val="128"/>
        <scheme val="minor"/>
      </rPr>
      <t>改行は</t>
    </r>
    <r>
      <rPr>
        <u/>
        <sz val="8"/>
        <color rgb="FF000000"/>
        <rFont val="Calibri"/>
        <family val="2"/>
      </rPr>
      <t>(Alt+Enter)</t>
    </r>
    <r>
      <rPr>
        <u/>
        <sz val="8"/>
        <color rgb="FF000000"/>
        <rFont val="游ゴシック"/>
        <family val="3"/>
        <charset val="128"/>
        <scheme val="minor"/>
      </rPr>
      <t>で行ってください。</t>
    </r>
    <phoneticPr fontId="2"/>
  </si>
  <si>
    <t>(内訳)</t>
  </si>
  <si>
    <t>売上高(月)</t>
  </si>
  <si>
    <t>営業日数</t>
  </si>
  <si>
    <t>金額(円)</t>
  </si>
  <si>
    <t>原価率</t>
  </si>
  <si>
    <t>(変動費)</t>
  </si>
  <si>
    <t>経費</t>
  </si>
  <si>
    <t>(固定費)</t>
  </si>
  <si>
    <t>創業時</t>
  </si>
  <si>
    <t>1年後</t>
  </si>
  <si>
    <t>3年後</t>
  </si>
  <si>
    <t>【月間収支】
(創業時)</t>
  </si>
  <si>
    <t>割合</t>
  </si>
  <si>
    <t>増加率
(対創業時)</t>
  </si>
  <si>
    <t>【月間収支】
(1年後)</t>
  </si>
  <si>
    <t>【月間収支】
(3年後)</t>
  </si>
  <si>
    <t>原価</t>
  </si>
  <si>
    <t>粗利益</t>
  </si>
  <si>
    <t>利益</t>
  </si>
  <si>
    <t>利益がゼロになる売上高(損益分岐点売上高)</t>
  </si>
  <si>
    <t>1－</t>
  </si>
  <si>
    <t>(変動費率)</t>
  </si>
  <si>
    <t>＝</t>
  </si>
  <si>
    <t>(円)</t>
  </si>
  <si>
    <t>(安全余裕率)</t>
  </si>
  <si>
    <t>目標とする利益を得るための売上高</t>
  </si>
  <si>
    <t>(生活費)</t>
  </si>
  <si>
    <t>←希望額を入力(所得税は不算入)</t>
  </si>
  <si>
    <t>(国民健康保険)</t>
  </si>
  <si>
    <t>←下記リンクを参考に入力</t>
  </si>
  <si>
    <t>(国民年金)</t>
  </si>
  <si>
    <t>(借入返済元金)</t>
  </si>
  <si>
    <t>←「借入金÷返済月数」で算出して入力</t>
  </si>
  <si>
    <t>(必要運転資金)</t>
  </si>
  <si>
    <t>目標利益</t>
  </si>
  <si>
    <t>＋</t>
  </si>
  <si>
    <t>(目標利益)</t>
  </si>
  <si>
    <t>目標売上高＝</t>
  </si>
  <si>
    <t>過不足額＝</t>
  </si>
  <si>
    <t>↓(参考HP)</t>
  </si>
  <si>
    <t>目標売上高</t>
  </si>
  <si>
    <t>売上高</t>
  </si>
  <si>
    <t>損益分岐点</t>
  </si>
  <si>
    <t>固定費</t>
  </si>
  <si>
    <t>原価・売上総利益</t>
  </si>
  <si>
    <t>販管費・営業利益</t>
  </si>
  <si>
    <t>1日客数(平均)</t>
  </si>
  <si>
    <t>平均単価(円)</t>
  </si>
  <si>
    <r>
      <rPr>
        <b/>
        <sz val="11"/>
        <color theme="1"/>
        <rFont val="游ゴシック"/>
        <family val="3"/>
        <charset val="128"/>
        <scheme val="minor"/>
      </rPr>
      <t>いくらで</t>
    </r>
    <r>
      <rPr>
        <sz val="11"/>
        <color theme="1"/>
        <rFont val="游ゴシック"/>
        <family val="2"/>
        <charset val="128"/>
        <scheme val="minor"/>
      </rPr>
      <t xml:space="preserve">
</t>
    </r>
    <r>
      <rPr>
        <sz val="9"/>
        <color theme="1"/>
        <rFont val="游ゴシック"/>
        <family val="3"/>
        <charset val="128"/>
        <scheme val="minor"/>
      </rPr>
      <t>(商品・サービスの価格
並びに平均単価など)</t>
    </r>
    <rPh sb="6" eb="8">
      <t>ショウヒン</t>
    </rPh>
    <rPh sb="14" eb="16">
      <t>カカク</t>
    </rPh>
    <rPh sb="17" eb="18">
      <t>ナラ</t>
    </rPh>
    <rPh sb="20" eb="22">
      <t>ヘイキン</t>
    </rPh>
    <rPh sb="22" eb="24">
      <t>タンカ</t>
    </rPh>
    <phoneticPr fontId="2"/>
  </si>
  <si>
    <t>総費用</t>
    <rPh sb="0" eb="3">
      <t>ソウヒヨウ</t>
    </rPh>
    <phoneticPr fontId="2"/>
  </si>
  <si>
    <t>入金</t>
    <rPh sb="0" eb="2">
      <t>ニュウキン</t>
    </rPh>
    <phoneticPr fontId="2"/>
  </si>
  <si>
    <t>出金</t>
    <rPh sb="0" eb="2">
      <t>シュッキン</t>
    </rPh>
    <phoneticPr fontId="2"/>
  </si>
  <si>
    <t>残高</t>
    <rPh sb="0" eb="2">
      <t>ザンダカ</t>
    </rPh>
    <phoneticPr fontId="2"/>
  </si>
  <si>
    <t>創業月</t>
    <rPh sb="0" eb="2">
      <t>ソウギョウ</t>
    </rPh>
    <rPh sb="2" eb="3">
      <t>ツキ</t>
    </rPh>
    <phoneticPr fontId="2"/>
  </si>
  <si>
    <t>←((原価＋経費)×1.5 )÷12※自動計算</t>
    <rPh sb="3" eb="5">
      <t>ゲンカ</t>
    </rPh>
    <rPh sb="6" eb="8">
      <t>ケイヒ</t>
    </rPh>
    <phoneticPr fontId="2"/>
  </si>
  <si>
    <t>月</t>
    <rPh sb="0" eb="1">
      <t>ツキ</t>
    </rPh>
    <phoneticPr fontId="2"/>
  </si>
  <si>
    <t>売上</t>
    <rPh sb="0" eb="2">
      <t>ウリアゲ</t>
    </rPh>
    <phoneticPr fontId="2"/>
  </si>
  <si>
    <t>仕入</t>
    <rPh sb="0" eb="2">
      <t>シイレ</t>
    </rPh>
    <phoneticPr fontId="2"/>
  </si>
  <si>
    <t>繰越金</t>
    <rPh sb="0" eb="3">
      <t>クリコシキン</t>
    </rPh>
    <phoneticPr fontId="2"/>
  </si>
  <si>
    <r>
      <t>繰越金</t>
    </r>
    <r>
      <rPr>
        <sz val="11"/>
        <color theme="1"/>
        <rFont val="游ゴシック"/>
        <family val="3"/>
        <charset val="128"/>
        <scheme val="minor"/>
      </rPr>
      <t>(運転準備金)</t>
    </r>
    <rPh sb="0" eb="3">
      <t>クリコシキン</t>
    </rPh>
    <rPh sb="4" eb="6">
      <t>ウンテン</t>
    </rPh>
    <rPh sb="6" eb="9">
      <t>ジュンビキン</t>
    </rPh>
    <phoneticPr fontId="2"/>
  </si>
  <si>
    <t>営業日数</t>
    <rPh sb="0" eb="3">
      <t>エイギョウビ</t>
    </rPh>
    <rPh sb="3" eb="4">
      <t>スウ</t>
    </rPh>
    <phoneticPr fontId="2"/>
  </si>
  <si>
    <t>1日</t>
    <rPh sb="1" eb="2">
      <t>ヒ</t>
    </rPh>
    <phoneticPr fontId="2"/>
  </si>
  <si>
    <t>総顧客数＝(既存＋新規－離脱)×頻度</t>
    <rPh sb="0" eb="1">
      <t>ソウ</t>
    </rPh>
    <rPh sb="1" eb="3">
      <t>コキャク</t>
    </rPh>
    <rPh sb="2" eb="4">
      <t>キャクスウ</t>
    </rPh>
    <rPh sb="6" eb="8">
      <t>キゾン</t>
    </rPh>
    <rPh sb="9" eb="11">
      <t>シンキ</t>
    </rPh>
    <rPh sb="12" eb="14">
      <t>リダツ</t>
    </rPh>
    <rPh sb="16" eb="18">
      <t>ヒンド</t>
    </rPh>
    <phoneticPr fontId="2"/>
  </si>
  <si>
    <t>※千円未満四捨五入↓</t>
    <rPh sb="1" eb="2">
      <t>セン</t>
    </rPh>
    <rPh sb="2" eb="3">
      <t>エン</t>
    </rPh>
    <rPh sb="3" eb="5">
      <t>ミマン</t>
    </rPh>
    <rPh sb="5" eb="9">
      <t>シシャゴニュウ</t>
    </rPh>
    <phoneticPr fontId="2"/>
  </si>
  <si>
    <t>生活費等</t>
    <rPh sb="0" eb="3">
      <t>セイカツヒ</t>
    </rPh>
    <rPh sb="3" eb="4">
      <t>トウ</t>
    </rPh>
    <phoneticPr fontId="2"/>
  </si>
  <si>
    <t>返済元金</t>
    <rPh sb="0" eb="2">
      <t>ヘンサイ</t>
    </rPh>
    <rPh sb="2" eb="4">
      <t>ガンキン</t>
    </rPh>
    <phoneticPr fontId="2"/>
  </si>
  <si>
    <t xml:space="preserve">(必要な技術・許認可等)
</t>
    <rPh sb="1" eb="3">
      <t>ヒツヨウ</t>
    </rPh>
    <rPh sb="4" eb="6">
      <t>ギジュツ</t>
    </rPh>
    <rPh sb="7" eb="10">
      <t>キョニンカ</t>
    </rPh>
    <rPh sb="10" eb="11">
      <t>トウ</t>
    </rPh>
    <phoneticPr fontId="2"/>
  </si>
  <si>
    <t xml:space="preserve">(内訳)
</t>
    <phoneticPr fontId="2"/>
  </si>
  <si>
    <t xml:space="preserve">(内訳メモ欄)　※改行は(Alt+enter)で行ってください
・売上内訳  ⇒別シート参照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</si>
</sst>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4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theme="1"/>
      <name val="FGP平成角ｺﾞｼｯｸ体W7"/>
      <family val="3"/>
      <charset val="128"/>
    </font>
    <font>
      <sz val="14"/>
      <color theme="1"/>
      <name val="FGP平成角ｺﾞｼｯｸ体W7"/>
      <family val="3"/>
      <charset val="128"/>
    </font>
    <font>
      <sz val="8"/>
      <color theme="1"/>
      <name val="游ゴシック"/>
      <family val="3"/>
      <charset val="128"/>
      <scheme val="minor"/>
    </font>
    <font>
      <b/>
      <sz val="11"/>
      <color rgb="FFFF0000"/>
      <name val="游ゴシック"/>
      <family val="3"/>
      <charset val="128"/>
      <scheme val="minor"/>
    </font>
    <font>
      <b/>
      <sz val="16"/>
      <color theme="1"/>
      <name val="游ゴシック"/>
      <family val="3"/>
      <charset val="128"/>
      <scheme val="minor"/>
    </font>
    <font>
      <b/>
      <sz val="11"/>
      <name val="游ゴシック"/>
      <family val="3"/>
      <charset val="128"/>
      <scheme val="minor"/>
    </font>
    <font>
      <b/>
      <u/>
      <sz val="14"/>
      <color theme="1"/>
      <name val="游ゴシック"/>
      <family val="3"/>
      <charset val="128"/>
      <scheme val="minor"/>
    </font>
    <font>
      <sz val="9"/>
      <color rgb="FF111111"/>
      <name val="Roboto"/>
    </font>
    <font>
      <sz val="9"/>
      <color rgb="FF111111"/>
      <name val="游ゴシック"/>
      <family val="3"/>
      <charset val="128"/>
      <scheme val="minor"/>
    </font>
    <font>
      <b/>
      <sz val="8"/>
      <color theme="1"/>
      <name val="游ゴシック"/>
      <family val="3"/>
      <charset val="128"/>
      <scheme val="minor"/>
    </font>
    <font>
      <sz val="12"/>
      <color theme="1"/>
      <name val="游ゴシック"/>
      <family val="2"/>
      <charset val="128"/>
      <scheme val="minor"/>
    </font>
    <font>
      <u/>
      <sz val="11"/>
      <color theme="10"/>
      <name val="游ゴシック"/>
      <family val="2"/>
      <charset val="128"/>
      <scheme val="minor"/>
    </font>
    <font>
      <sz val="9"/>
      <color theme="1"/>
      <name val="FGP平成角ｺﾞｼｯｸ体W3"/>
      <family val="3"/>
      <charset val="128"/>
    </font>
    <font>
      <sz val="16"/>
      <color theme="1"/>
      <name val="Tahoma"/>
      <family val="2"/>
      <charset val="1"/>
    </font>
    <font>
      <sz val="14"/>
      <color theme="1"/>
      <name val="游ゴシック"/>
      <family val="2"/>
      <charset val="128"/>
      <scheme val="minor"/>
    </font>
    <font>
      <sz val="14"/>
      <color theme="1"/>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u/>
      <sz val="11"/>
      <color theme="1"/>
      <name val="ＭＳ Ｐゴシック"/>
      <family val="3"/>
      <charset val="128"/>
    </font>
    <font>
      <u/>
      <sz val="8"/>
      <color rgb="FF000000"/>
      <name val="Calibri"/>
      <family val="3"/>
      <charset val="128"/>
    </font>
    <font>
      <u/>
      <sz val="8"/>
      <color rgb="FF000000"/>
      <name val="ＭＳ ゴシック"/>
      <family val="3"/>
      <charset val="128"/>
    </font>
    <font>
      <u/>
      <sz val="8"/>
      <color rgb="FF000000"/>
      <name val="游ゴシック"/>
      <family val="3"/>
      <charset val="128"/>
      <scheme val="minor"/>
    </font>
    <font>
      <u/>
      <sz val="8"/>
      <color rgb="FF000000"/>
      <name val="Calibri"/>
      <family val="2"/>
    </font>
    <font>
      <sz val="16"/>
      <color theme="1"/>
      <name val="游ゴシック"/>
      <family val="3"/>
      <charset val="128"/>
      <scheme val="minor"/>
    </font>
    <font>
      <b/>
      <sz val="20"/>
      <color theme="1"/>
      <name val="游ゴシック"/>
      <family val="3"/>
      <charset val="128"/>
      <scheme val="minor"/>
    </font>
    <font>
      <sz val="9"/>
      <color theme="1"/>
      <name val="ＭＳ Ｐゴシック"/>
      <family val="3"/>
      <charset val="128"/>
    </font>
    <font>
      <b/>
      <sz val="11"/>
      <color rgb="FF0070C0"/>
      <name val="游ゴシック"/>
      <family val="3"/>
      <charset val="128"/>
      <scheme val="minor"/>
    </font>
    <font>
      <sz val="10"/>
      <color theme="1"/>
      <name val="ＭＳ Ｐゴシック"/>
      <family val="3"/>
      <charset val="128"/>
    </font>
    <font>
      <sz val="10"/>
      <color rgb="FF0070C0"/>
      <name val="ＭＳ Ｐゴシック"/>
      <family val="3"/>
      <charset val="128"/>
    </font>
    <font>
      <sz val="8"/>
      <color theme="1"/>
      <name val="ＭＳ Ｐゴシック"/>
      <family val="3"/>
      <charset val="128"/>
    </font>
    <font>
      <sz val="26"/>
      <color theme="1"/>
      <name val="FGP平成角ｺﾞｼｯｸ体W9"/>
      <family val="3"/>
      <charset val="128"/>
    </font>
  </fonts>
  <fills count="22">
    <fill>
      <patternFill patternType="none"/>
    </fill>
    <fill>
      <patternFill patternType="gray125"/>
    </fill>
    <fill>
      <patternFill patternType="solid">
        <fgColor theme="7" tint="0.59999389629810485"/>
        <bgColor indexed="64"/>
      </patternFill>
    </fill>
    <fill>
      <gradientFill degree="90">
        <stop position="0">
          <color theme="0"/>
        </stop>
        <stop position="1">
          <color theme="5" tint="-0.25098422193060094"/>
        </stop>
      </gradientFill>
    </fill>
    <fill>
      <gradientFill degree="90">
        <stop position="0">
          <color theme="0"/>
        </stop>
        <stop position="1">
          <color theme="4"/>
        </stop>
      </gradientFill>
    </fill>
    <fill>
      <gradientFill degree="90">
        <stop position="0">
          <color theme="0"/>
        </stop>
        <stop position="1">
          <color theme="5"/>
        </stop>
      </gradientFill>
    </fill>
    <fill>
      <gradientFill degree="90">
        <stop position="0">
          <color theme="0"/>
        </stop>
        <stop position="1">
          <color theme="4" tint="0.40000610370189521"/>
        </stop>
      </gradientFill>
    </fill>
    <fill>
      <gradientFill degree="90">
        <stop position="0">
          <color theme="0"/>
        </stop>
        <stop position="1">
          <color theme="5" tint="0.40000610370189521"/>
        </stop>
      </gradientFill>
    </fill>
    <fill>
      <patternFill patternType="solid">
        <fgColor rgb="FFFFFF00"/>
        <bgColor indexed="64"/>
      </patternFill>
    </fill>
    <fill>
      <patternFill patternType="solid">
        <fgColor theme="9" tint="0.59999389629810485"/>
        <bgColor indexed="64"/>
      </patternFill>
    </fill>
    <fill>
      <gradientFill degree="90">
        <stop position="0">
          <color theme="0"/>
        </stop>
        <stop position="1">
          <color theme="9"/>
        </stop>
      </gradientFill>
    </fill>
    <fill>
      <gradientFill degree="90">
        <stop position="0">
          <color theme="0"/>
        </stop>
        <stop position="1">
          <color rgb="FFD3B5E9"/>
        </stop>
      </gradientFill>
    </fill>
    <fill>
      <gradientFill degree="90">
        <stop position="0">
          <color theme="0"/>
        </stop>
        <stop position="1">
          <color theme="2" tint="-0.25098422193060094"/>
        </stop>
      </gradientFill>
    </fill>
    <fill>
      <patternFill patternType="solid">
        <fgColor theme="5" tint="0.59999389629810485"/>
        <bgColor indexed="64"/>
      </patternFill>
    </fill>
    <fill>
      <patternFill patternType="solid">
        <fgColor theme="4" tint="0.59999389629810485"/>
        <bgColor indexed="64"/>
      </patternFill>
    </fill>
    <fill>
      <patternFill patternType="solid">
        <fgColor rgb="FFDFC9EF"/>
        <bgColor indexed="64"/>
      </patternFill>
    </fill>
    <fill>
      <gradientFill degree="90">
        <stop position="0">
          <color theme="0"/>
        </stop>
        <stop position="1">
          <color theme="5" tint="0.59999389629810485"/>
        </stop>
      </gradientFill>
    </fill>
    <fill>
      <patternFill patternType="solid">
        <fgColor theme="9" tint="0.79998168889431442"/>
        <bgColor indexed="64"/>
      </patternFill>
    </fill>
    <fill>
      <patternFill patternType="solid">
        <fgColor theme="5" tint="0.59999389629810485"/>
        <bgColor auto="1"/>
      </patternFill>
    </fill>
    <fill>
      <patternFill patternType="solid">
        <fgColor theme="4" tint="0.59999389629810485"/>
        <bgColor auto="1"/>
      </patternFill>
    </fill>
    <fill>
      <patternFill patternType="solid">
        <fgColor theme="7" tint="0.59999389629810485"/>
        <bgColor auto="1"/>
      </patternFill>
    </fill>
    <fill>
      <gradientFill degree="90">
        <stop position="0">
          <color theme="0"/>
        </stop>
        <stop position="1">
          <color theme="0" tint="-0.25098422193060094"/>
        </stop>
      </gradient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90">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3" fillId="0" borderId="0" xfId="0" applyFont="1" applyAlignment="1">
      <alignment vertical="center" textRotation="255"/>
    </xf>
    <xf numFmtId="38" fontId="0" fillId="0" borderId="1" xfId="1" applyFont="1" applyBorder="1">
      <alignment vertical="center"/>
    </xf>
    <xf numFmtId="38" fontId="0" fillId="0" borderId="1" xfId="1"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1"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13" fillId="0" borderId="0" xfId="0" applyFont="1" applyAlignment="1">
      <alignment horizontal="center" vertical="center" textRotation="255"/>
    </xf>
    <xf numFmtId="38" fontId="3" fillId="0" borderId="1" xfId="1" applyFont="1" applyFill="1" applyBorder="1" applyAlignment="1">
      <alignment vertical="center"/>
    </xf>
    <xf numFmtId="0" fontId="3" fillId="0" borderId="21" xfId="0" applyFont="1" applyBorder="1" applyAlignment="1">
      <alignment horizontal="center"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0" fontId="7" fillId="0" borderId="0" xfId="0" applyFont="1" applyAlignment="1">
      <alignment horizontal="left" vertical="top"/>
    </xf>
    <xf numFmtId="38" fontId="0" fillId="0" borderId="0" xfId="1" applyFont="1">
      <alignment vertical="center"/>
    </xf>
    <xf numFmtId="38" fontId="5" fillId="0" borderId="0" xfId="1" applyFont="1">
      <alignment vertical="center"/>
    </xf>
    <xf numFmtId="38" fontId="11" fillId="0" borderId="0" xfId="1" applyFont="1" applyAlignment="1">
      <alignment horizontal="right" vertical="center"/>
    </xf>
    <xf numFmtId="38" fontId="0" fillId="0" borderId="10" xfId="1" applyFont="1" applyBorder="1" applyAlignment="1">
      <alignment horizontal="center" vertical="center"/>
    </xf>
    <xf numFmtId="38" fontId="3" fillId="3" borderId="1" xfId="1" applyFont="1" applyFill="1" applyBorder="1" applyAlignment="1">
      <alignment horizontal="center" vertical="center"/>
    </xf>
    <xf numFmtId="9" fontId="8" fillId="3" borderId="1" xfId="2" applyFont="1" applyFill="1" applyBorder="1" applyAlignment="1">
      <alignment horizontal="center" vertical="center"/>
    </xf>
    <xf numFmtId="9" fontId="0" fillId="0" borderId="28" xfId="2" applyFont="1" applyBorder="1" applyAlignment="1">
      <alignment horizontal="center" vertical="center"/>
    </xf>
    <xf numFmtId="9" fontId="0" fillId="0" borderId="1" xfId="2" applyFont="1" applyBorder="1" applyAlignment="1">
      <alignment horizontal="center" vertical="center"/>
    </xf>
    <xf numFmtId="38" fontId="3" fillId="4" borderId="1" xfId="1" applyFont="1" applyFill="1" applyBorder="1" applyAlignment="1">
      <alignment horizontal="center" vertical="center"/>
    </xf>
    <xf numFmtId="177" fontId="8" fillId="4" borderId="1" xfId="2" applyNumberFormat="1" applyFont="1" applyFill="1" applyBorder="1" applyAlignment="1">
      <alignment horizontal="center" vertical="center"/>
    </xf>
    <xf numFmtId="38" fontId="3" fillId="5" borderId="1" xfId="1" applyFont="1" applyFill="1" applyBorder="1" applyAlignment="1">
      <alignment horizontal="center" vertical="center"/>
    </xf>
    <xf numFmtId="177" fontId="8" fillId="5" borderId="1" xfId="2" applyNumberFormat="1" applyFont="1" applyFill="1" applyBorder="1" applyAlignment="1">
      <alignment horizontal="center" vertical="center"/>
    </xf>
    <xf numFmtId="38" fontId="3" fillId="6" borderId="1" xfId="1" applyFont="1" applyFill="1" applyBorder="1" applyAlignment="1">
      <alignment horizontal="center" vertical="center"/>
    </xf>
    <xf numFmtId="177" fontId="8" fillId="6" borderId="1" xfId="2" applyNumberFormat="1" applyFont="1" applyFill="1" applyBorder="1" applyAlignment="1">
      <alignment horizontal="center" vertical="center"/>
    </xf>
    <xf numFmtId="177" fontId="8" fillId="7" borderId="1" xfId="2" applyNumberFormat="1" applyFont="1" applyFill="1" applyBorder="1" applyAlignment="1">
      <alignment horizontal="center" vertical="center"/>
    </xf>
    <xf numFmtId="38" fontId="11" fillId="0" borderId="0" xfId="1" applyFont="1" applyAlignment="1">
      <alignment horizontal="center" vertical="center"/>
    </xf>
    <xf numFmtId="38" fontId="10" fillId="0" borderId="1" xfId="1" applyFont="1" applyBorder="1" applyAlignment="1">
      <alignment horizontal="center" vertical="center"/>
    </xf>
    <xf numFmtId="38" fontId="0" fillId="8" borderId="1" xfId="1" applyFont="1" applyFill="1" applyBorder="1" applyAlignment="1">
      <alignment horizontal="center" vertical="center"/>
    </xf>
    <xf numFmtId="38" fontId="0" fillId="8" borderId="1" xfId="1" applyFont="1" applyFill="1" applyBorder="1">
      <alignment vertical="center"/>
    </xf>
    <xf numFmtId="38" fontId="0" fillId="0" borderId="0" xfId="1" applyFont="1" applyAlignment="1">
      <alignment horizontal="center" vertical="center"/>
    </xf>
    <xf numFmtId="38" fontId="9" fillId="0" borderId="1" xfId="1" applyFont="1" applyBorder="1" applyAlignment="1">
      <alignment horizontal="center" vertical="center"/>
    </xf>
    <xf numFmtId="9" fontId="8" fillId="4" borderId="1" xfId="2" applyFont="1" applyFill="1" applyBorder="1" applyAlignment="1">
      <alignment horizontal="center" vertical="center"/>
    </xf>
    <xf numFmtId="38" fontId="3" fillId="3" borderId="7" xfId="1" applyFont="1" applyFill="1" applyBorder="1" applyAlignment="1">
      <alignment horizontal="right" vertical="center"/>
    </xf>
    <xf numFmtId="38" fontId="3" fillId="4" borderId="10" xfId="1" applyFont="1" applyFill="1" applyBorder="1" applyAlignment="1">
      <alignment horizontal="right" vertical="center"/>
    </xf>
    <xf numFmtId="38" fontId="3" fillId="5" borderId="10" xfId="1" applyFont="1" applyFill="1" applyBorder="1" applyAlignment="1">
      <alignment horizontal="right" vertical="center"/>
    </xf>
    <xf numFmtId="38" fontId="3" fillId="6" borderId="10" xfId="1" applyFont="1" applyFill="1" applyBorder="1" applyAlignment="1">
      <alignment horizontal="right" vertical="center"/>
    </xf>
    <xf numFmtId="38" fontId="3" fillId="7" borderId="10" xfId="1" applyFont="1" applyFill="1" applyBorder="1" applyAlignment="1">
      <alignment horizontal="right" vertical="center"/>
    </xf>
    <xf numFmtId="38" fontId="3" fillId="4" borderId="1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177" fontId="8" fillId="0" borderId="0" xfId="2" applyNumberFormat="1" applyFont="1" applyFill="1" applyBorder="1" applyAlignment="1">
      <alignment horizontal="center" vertical="center"/>
    </xf>
    <xf numFmtId="9" fontId="0" fillId="0" borderId="0" xfId="2" applyFont="1" applyFill="1" applyBorder="1" applyAlignment="1">
      <alignment horizontal="center" vertical="center"/>
    </xf>
    <xf numFmtId="38" fontId="0" fillId="0" borderId="0" xfId="1" applyFont="1" applyFill="1">
      <alignment vertical="center"/>
    </xf>
    <xf numFmtId="38" fontId="15" fillId="7" borderId="1" xfId="1" applyFont="1" applyFill="1" applyBorder="1" applyAlignment="1">
      <alignment horizontal="center" vertical="center"/>
    </xf>
    <xf numFmtId="38" fontId="3" fillId="0" borderId="19" xfId="1" applyFont="1" applyFill="1" applyBorder="1" applyAlignment="1">
      <alignment horizontal="right" vertical="center"/>
    </xf>
    <xf numFmtId="38" fontId="18" fillId="0" borderId="0" xfId="0" applyNumberFormat="1" applyFont="1">
      <alignment vertical="center"/>
    </xf>
    <xf numFmtId="0" fontId="19" fillId="0" borderId="0" xfId="0" applyFont="1">
      <alignment vertical="center"/>
    </xf>
    <xf numFmtId="0" fontId="20" fillId="0" borderId="0" xfId="0" applyFont="1">
      <alignment vertical="center"/>
    </xf>
    <xf numFmtId="0" fontId="0" fillId="0" borderId="1" xfId="0" applyBorder="1">
      <alignment vertical="center"/>
    </xf>
    <xf numFmtId="38" fontId="0" fillId="0" borderId="8" xfId="1" applyFont="1" applyBorder="1">
      <alignment vertical="center"/>
    </xf>
    <xf numFmtId="38" fontId="0" fillId="0" borderId="8" xfId="1" applyFont="1" applyBorder="1" applyAlignment="1">
      <alignment horizontal="center" vertical="center"/>
    </xf>
    <xf numFmtId="40" fontId="0" fillId="0" borderId="0" xfId="1" applyNumberFormat="1" applyFont="1" applyAlignment="1">
      <alignment horizontal="center" vertical="center"/>
    </xf>
    <xf numFmtId="38" fontId="25" fillId="0" borderId="0" xfId="1" applyFont="1" applyAlignment="1">
      <alignment horizontal="right" vertical="center"/>
    </xf>
    <xf numFmtId="38" fontId="6" fillId="0" borderId="0" xfId="1" applyFont="1">
      <alignment vertical="center"/>
    </xf>
    <xf numFmtId="38" fontId="7" fillId="0" borderId="0" xfId="1" applyFont="1">
      <alignment vertical="center"/>
    </xf>
    <xf numFmtId="38" fontId="23" fillId="0" borderId="0" xfId="3" applyNumberFormat="1">
      <alignment vertical="center"/>
    </xf>
    <xf numFmtId="38" fontId="7" fillId="0" borderId="1" xfId="1" applyFont="1" applyBorder="1" applyAlignment="1">
      <alignment horizontal="center" vertical="center"/>
    </xf>
    <xf numFmtId="38" fontId="7" fillId="0" borderId="1" xfId="1" applyFont="1" applyBorder="1">
      <alignment vertical="center"/>
    </xf>
    <xf numFmtId="38" fontId="0" fillId="0" borderId="0" xfId="1" applyFont="1" applyFill="1" applyBorder="1" applyAlignment="1">
      <alignment horizontal="center" vertical="center"/>
    </xf>
    <xf numFmtId="38" fontId="0" fillId="0" borderId="0" xfId="1" applyFont="1" applyFill="1" applyBorder="1" applyAlignment="1">
      <alignment horizontal="right" vertical="center"/>
    </xf>
    <xf numFmtId="38" fontId="10" fillId="0" borderId="0" xfId="1" applyFont="1">
      <alignment vertical="center"/>
    </xf>
    <xf numFmtId="38" fontId="11" fillId="0" borderId="0" xfId="1" applyFont="1">
      <alignment vertical="center"/>
    </xf>
    <xf numFmtId="9" fontId="0" fillId="0" borderId="0" xfId="2" applyFont="1" applyAlignment="1">
      <alignment horizontal="center" vertical="center"/>
    </xf>
    <xf numFmtId="38" fontId="26" fillId="0" borderId="0" xfId="1" applyFont="1">
      <alignment vertical="center"/>
    </xf>
    <xf numFmtId="38" fontId="10" fillId="0" borderId="8" xfId="1" applyFont="1" applyBorder="1" applyAlignment="1">
      <alignment horizontal="right" vertical="center"/>
    </xf>
    <xf numFmtId="38" fontId="6" fillId="0" borderId="8" xfId="1" applyFont="1" applyBorder="1" applyAlignment="1">
      <alignment horizontal="right" vertical="center"/>
    </xf>
    <xf numFmtId="38" fontId="22" fillId="0" borderId="8" xfId="1" applyFont="1" applyBorder="1" applyAlignment="1">
      <alignment horizontal="center" vertical="center"/>
    </xf>
    <xf numFmtId="38" fontId="15" fillId="0" borderId="1" xfId="1" applyFont="1" applyBorder="1" applyAlignment="1">
      <alignment horizontal="center" vertical="center"/>
    </xf>
    <xf numFmtId="38" fontId="15" fillId="0" borderId="1" xfId="1" applyFont="1" applyBorder="1">
      <alignment vertical="center"/>
    </xf>
    <xf numFmtId="38" fontId="3" fillId="5" borderId="1" xfId="1" applyFont="1" applyFill="1" applyBorder="1" applyAlignment="1">
      <alignment horizontal="right" vertical="center"/>
    </xf>
    <xf numFmtId="38" fontId="3" fillId="4" borderId="1" xfId="1" applyFont="1" applyFill="1" applyBorder="1">
      <alignment vertical="center"/>
    </xf>
    <xf numFmtId="38" fontId="3" fillId="6" borderId="1" xfId="1" applyFont="1" applyFill="1" applyBorder="1" applyAlignment="1">
      <alignment horizontal="right" vertical="center"/>
    </xf>
    <xf numFmtId="38" fontId="5" fillId="10" borderId="0" xfId="1" applyFont="1" applyFill="1">
      <alignment vertical="center"/>
    </xf>
    <xf numFmtId="38" fontId="5" fillId="11" borderId="0" xfId="1" applyFont="1" applyFill="1">
      <alignment vertical="center"/>
    </xf>
    <xf numFmtId="0" fontId="0" fillId="0" borderId="29" xfId="0" applyBorder="1">
      <alignment vertical="center"/>
    </xf>
    <xf numFmtId="38" fontId="0" fillId="0" borderId="29" xfId="0" applyNumberFormat="1" applyBorder="1">
      <alignment vertical="center"/>
    </xf>
    <xf numFmtId="38" fontId="0" fillId="0" borderId="29" xfId="1" applyFont="1" applyBorder="1">
      <alignment vertical="center"/>
    </xf>
    <xf numFmtId="38" fontId="0" fillId="0" borderId="1" xfId="1" applyFont="1" applyBorder="1" applyAlignment="1">
      <alignment horizontal="center" vertical="center" wrapText="1"/>
    </xf>
    <xf numFmtId="38" fontId="6" fillId="0" borderId="0" xfId="1" applyFont="1" applyFill="1" applyBorder="1" applyAlignment="1">
      <alignment vertical="top"/>
    </xf>
    <xf numFmtId="0" fontId="0" fillId="0" borderId="30" xfId="0" applyBorder="1">
      <alignment vertical="center"/>
    </xf>
    <xf numFmtId="38" fontId="28" fillId="0" borderId="8" xfId="1" applyFont="1" applyBorder="1">
      <alignment vertical="center"/>
    </xf>
    <xf numFmtId="38" fontId="29" fillId="0" borderId="8" xfId="1" applyFont="1" applyBorder="1" applyAlignment="1">
      <alignment horizontal="center" vertical="center"/>
    </xf>
    <xf numFmtId="0" fontId="0" fillId="0" borderId="31" xfId="0" applyBorder="1">
      <alignment vertical="center"/>
    </xf>
    <xf numFmtId="38" fontId="0" fillId="0" borderId="13" xfId="1" applyFont="1" applyBorder="1">
      <alignment vertical="center"/>
    </xf>
    <xf numFmtId="38" fontId="0" fillId="0" borderId="1" xfId="0" applyNumberFormat="1" applyBorder="1">
      <alignment vertical="center"/>
    </xf>
    <xf numFmtId="38" fontId="27" fillId="0" borderId="0" xfId="1" applyFont="1" applyFill="1" applyAlignment="1">
      <alignment horizontal="center" vertical="center"/>
    </xf>
    <xf numFmtId="38" fontId="5" fillId="0" borderId="0" xfId="1" applyFont="1" applyFill="1" applyAlignment="1">
      <alignment horizontal="center" vertical="center"/>
    </xf>
    <xf numFmtId="38" fontId="3" fillId="5" borderId="1" xfId="1" applyFont="1" applyFill="1" applyBorder="1" applyAlignment="1" applyProtection="1">
      <alignment horizontal="right" vertical="center"/>
    </xf>
    <xf numFmtId="38" fontId="3" fillId="4" borderId="1" xfId="1" applyFont="1" applyFill="1" applyBorder="1" applyProtection="1">
      <alignment vertical="center"/>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right" vertical="center"/>
      <protection locked="0"/>
    </xf>
    <xf numFmtId="9" fontId="0" fillId="2" borderId="13" xfId="2" applyFont="1" applyFill="1" applyBorder="1" applyAlignment="1" applyProtection="1">
      <alignment horizontal="center" vertical="center"/>
      <protection locked="0"/>
    </xf>
    <xf numFmtId="38" fontId="7" fillId="0" borderId="0" xfId="1" applyFont="1" applyBorder="1">
      <alignment vertical="center"/>
    </xf>
    <xf numFmtId="38" fontId="7" fillId="0" borderId="0" xfId="1" applyFont="1" applyBorder="1" applyAlignment="1">
      <alignment horizontal="center" vertical="center"/>
    </xf>
    <xf numFmtId="38" fontId="6" fillId="0" borderId="0" xfId="1" applyFont="1" applyAlignment="1">
      <alignment horizontal="center" vertical="center" wrapText="1"/>
    </xf>
    <xf numFmtId="0" fontId="24"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0" fillId="0" borderId="0" xfId="0" applyProtection="1">
      <alignment vertical="center"/>
      <protection locked="0"/>
    </xf>
    <xf numFmtId="0" fontId="3" fillId="0" borderId="14" xfId="0" applyFont="1" applyBorder="1" applyAlignment="1">
      <alignment horizontal="center" vertical="center"/>
    </xf>
    <xf numFmtId="176" fontId="8" fillId="0" borderId="1" xfId="0" applyNumberFormat="1" applyFont="1" applyBorder="1" applyAlignment="1" applyProtection="1">
      <alignment horizontal="center" vertical="center"/>
      <protection locked="0"/>
    </xf>
    <xf numFmtId="0" fontId="33" fillId="0" borderId="10" xfId="0" applyFont="1" applyBorder="1" applyProtection="1">
      <alignment vertical="center"/>
      <protection locked="0"/>
    </xf>
    <xf numFmtId="0" fontId="33" fillId="0" borderId="11" xfId="0" applyFont="1" applyBorder="1">
      <alignment vertical="center"/>
    </xf>
    <xf numFmtId="0" fontId="35" fillId="0" borderId="0" xfId="0" applyFont="1" applyAlignment="1">
      <alignment horizontal="right" vertical="center"/>
    </xf>
    <xf numFmtId="38" fontId="0" fillId="0" borderId="0" xfId="1" applyFont="1" applyBorder="1" applyAlignment="1">
      <alignment horizontal="center" vertical="center"/>
    </xf>
    <xf numFmtId="38" fontId="39" fillId="0" borderId="8" xfId="1" applyFont="1" applyBorder="1" applyAlignment="1">
      <alignment horizontal="center" vertical="center"/>
    </xf>
    <xf numFmtId="38" fontId="0" fillId="0" borderId="11" xfId="1" applyFont="1" applyBorder="1" applyAlignment="1">
      <alignment horizontal="center" vertical="center"/>
    </xf>
    <xf numFmtId="38" fontId="39" fillId="0" borderId="11" xfId="1" applyFont="1" applyBorder="1" applyAlignment="1">
      <alignment horizontal="center" vertical="center"/>
    </xf>
    <xf numFmtId="38" fontId="0" fillId="9" borderId="0" xfId="1" applyFont="1" applyFill="1" applyBorder="1" applyAlignment="1">
      <alignment horizontal="center" vertical="center"/>
    </xf>
    <xf numFmtId="38" fontId="16" fillId="0" borderId="0" xfId="1" applyFont="1">
      <alignment vertical="center"/>
    </xf>
    <xf numFmtId="38" fontId="5" fillId="2" borderId="0" xfId="1" applyFont="1" applyFill="1" applyAlignment="1">
      <alignment horizontal="center" vertical="center"/>
    </xf>
    <xf numFmtId="38" fontId="0" fillId="2" borderId="0" xfId="1" applyFont="1" applyFill="1" applyBorder="1" applyAlignment="1">
      <alignment horizontal="center" vertical="center"/>
    </xf>
    <xf numFmtId="38" fontId="5" fillId="15" borderId="0" xfId="1" applyFont="1" applyFill="1" applyAlignment="1">
      <alignment horizontal="center" vertical="center"/>
    </xf>
    <xf numFmtId="38" fontId="0" fillId="15" borderId="0" xfId="1" applyFont="1" applyFill="1" applyBorder="1" applyAlignment="1">
      <alignment horizontal="center" vertical="center"/>
    </xf>
    <xf numFmtId="38" fontId="40" fillId="0" borderId="0" xfId="1" applyFont="1">
      <alignment vertical="center"/>
    </xf>
    <xf numFmtId="38" fontId="42" fillId="0" borderId="0" xfId="1" applyFont="1">
      <alignment vertical="center"/>
    </xf>
    <xf numFmtId="38" fontId="42" fillId="13" borderId="8" xfId="1" applyFont="1" applyFill="1" applyBorder="1">
      <alignment vertical="center"/>
    </xf>
    <xf numFmtId="38" fontId="40" fillId="0" borderId="0" xfId="1" applyFont="1" applyAlignment="1">
      <alignment vertical="center"/>
    </xf>
    <xf numFmtId="38" fontId="43" fillId="0" borderId="0" xfId="1" applyFont="1" applyAlignment="1">
      <alignment vertical="center"/>
    </xf>
    <xf numFmtId="38" fontId="3" fillId="16" borderId="1" xfId="1" applyFont="1" applyFill="1" applyBorder="1" applyAlignment="1" applyProtection="1">
      <alignment horizontal="center" vertical="center"/>
    </xf>
    <xf numFmtId="0" fontId="7" fillId="17" borderId="16" xfId="0" applyFont="1" applyFill="1" applyBorder="1" applyAlignment="1" applyProtection="1">
      <alignment horizontal="center" vertical="center"/>
      <protection locked="0"/>
    </xf>
    <xf numFmtId="38" fontId="0" fillId="17" borderId="16" xfId="1" applyFont="1" applyFill="1" applyBorder="1" applyProtection="1">
      <alignment vertical="center"/>
      <protection locked="0"/>
    </xf>
    <xf numFmtId="0" fontId="7" fillId="17" borderId="1" xfId="0" applyFont="1" applyFill="1" applyBorder="1" applyAlignment="1" applyProtection="1">
      <alignment horizontal="center" vertical="center"/>
      <protection locked="0"/>
    </xf>
    <xf numFmtId="38" fontId="0" fillId="17" borderId="1" xfId="1" applyFont="1" applyFill="1" applyBorder="1" applyProtection="1">
      <alignment vertical="center"/>
      <protection locked="0"/>
    </xf>
    <xf numFmtId="0" fontId="11" fillId="17" borderId="1" xfId="0" applyFont="1" applyFill="1" applyBorder="1" applyAlignment="1" applyProtection="1">
      <alignment horizontal="center" vertical="center"/>
      <protection locked="0"/>
    </xf>
    <xf numFmtId="0" fontId="0" fillId="17" borderId="34" xfId="0" applyFill="1" applyBorder="1" applyAlignment="1" applyProtection="1">
      <alignment horizontal="center" vertical="center" wrapText="1"/>
      <protection locked="0"/>
    </xf>
    <xf numFmtId="0" fontId="0" fillId="17" borderId="37" xfId="0" applyFill="1" applyBorder="1" applyAlignment="1" applyProtection="1">
      <alignment horizontal="center" vertical="center"/>
      <protection locked="0"/>
    </xf>
    <xf numFmtId="0" fontId="0" fillId="17" borderId="14" xfId="0" applyFill="1" applyBorder="1" applyAlignment="1" applyProtection="1">
      <alignment horizontal="center" vertical="center"/>
      <protection locked="0"/>
    </xf>
    <xf numFmtId="38" fontId="0" fillId="9" borderId="8"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0" fillId="9" borderId="11" xfId="1" applyFont="1" applyFill="1" applyBorder="1" applyAlignment="1" applyProtection="1">
      <alignment horizontal="center" vertical="center"/>
      <protection locked="0"/>
    </xf>
    <xf numFmtId="38" fontId="0" fillId="2" borderId="11" xfId="1" applyFont="1" applyFill="1" applyBorder="1" applyAlignment="1" applyProtection="1">
      <alignment horizontal="center" vertical="center"/>
      <protection locked="0"/>
    </xf>
    <xf numFmtId="38" fontId="43" fillId="0" borderId="0" xfId="1" applyFont="1" applyFill="1" applyAlignment="1">
      <alignment horizontal="left" vertical="center"/>
    </xf>
    <xf numFmtId="38" fontId="27" fillId="0" borderId="0" xfId="1" applyFont="1" applyFill="1" applyAlignment="1">
      <alignment horizontal="center" vertical="center" wrapText="1"/>
    </xf>
    <xf numFmtId="38" fontId="42" fillId="0" borderId="0" xfId="1" applyFont="1" applyFill="1" applyBorder="1">
      <alignment vertical="center"/>
    </xf>
    <xf numFmtId="38" fontId="42" fillId="0" borderId="0" xfId="1" applyFont="1" applyFill="1">
      <alignment vertical="center"/>
    </xf>
    <xf numFmtId="38" fontId="41" fillId="0" borderId="0" xfId="1" applyFont="1" applyFill="1" applyBorder="1" applyAlignment="1" applyProtection="1">
      <alignment horizontal="left" vertical="top" wrapText="1"/>
      <protection locked="0"/>
    </xf>
    <xf numFmtId="38" fontId="5" fillId="13" borderId="0" xfId="1" applyFont="1" applyFill="1" applyAlignment="1">
      <alignment horizontal="center" vertical="center"/>
    </xf>
    <xf numFmtId="38" fontId="0" fillId="13" borderId="0" xfId="1" applyFont="1" applyFill="1">
      <alignment vertical="center"/>
    </xf>
    <xf numFmtId="38" fontId="0" fillId="14" borderId="0" xfId="1" applyFont="1" applyFill="1" applyAlignment="1">
      <alignment vertical="center"/>
    </xf>
    <xf numFmtId="38" fontId="0" fillId="14" borderId="0" xfId="1" applyFont="1" applyFill="1">
      <alignment vertical="center"/>
    </xf>
    <xf numFmtId="38" fontId="0" fillId="15" borderId="8" xfId="1" applyFont="1" applyFill="1" applyBorder="1" applyAlignment="1" applyProtection="1">
      <alignment horizontal="center" vertical="center"/>
      <protection locked="0"/>
    </xf>
    <xf numFmtId="38" fontId="0" fillId="15" borderId="11" xfId="1" applyFont="1" applyFill="1" applyBorder="1" applyAlignment="1" applyProtection="1">
      <alignment horizontal="center" vertical="center"/>
      <protection locked="0"/>
    </xf>
    <xf numFmtId="38" fontId="3" fillId="13" borderId="0" xfId="1" applyFont="1" applyFill="1" applyBorder="1" applyAlignment="1">
      <alignment horizontal="center" vertical="center"/>
    </xf>
    <xf numFmtId="38" fontId="41" fillId="13" borderId="0" xfId="1" applyFont="1" applyFill="1" applyBorder="1" applyAlignment="1" applyProtection="1">
      <alignment horizontal="left" vertical="top" wrapText="1"/>
      <protection locked="0"/>
    </xf>
    <xf numFmtId="0" fontId="8" fillId="0" borderId="10" xfId="0" applyFont="1" applyBorder="1" applyAlignment="1">
      <alignment horizontal="center" vertical="center"/>
    </xf>
    <xf numFmtId="0" fontId="8" fillId="0" borderId="11" xfId="0" applyFont="1" applyBorder="1">
      <alignment vertical="center"/>
    </xf>
    <xf numFmtId="0" fontId="33" fillId="0" borderId="11" xfId="0" applyFont="1" applyBorder="1" applyProtection="1">
      <alignment vertical="center"/>
      <protection locked="0"/>
    </xf>
    <xf numFmtId="38" fontId="0" fillId="20" borderId="1" xfId="1" applyFont="1" applyFill="1" applyBorder="1" applyAlignment="1" applyProtection="1">
      <alignment horizontal="center" vertical="center"/>
      <protection locked="0"/>
    </xf>
    <xf numFmtId="0" fontId="0" fillId="0" borderId="1" xfId="0" applyBorder="1" applyAlignment="1">
      <alignment horizontal="center" vertical="center"/>
    </xf>
    <xf numFmtId="38" fontId="5" fillId="9" borderId="0" xfId="1" applyFont="1" applyFill="1" applyAlignment="1">
      <alignment horizontal="center" vertical="center"/>
    </xf>
    <xf numFmtId="38" fontId="3" fillId="2" borderId="10" xfId="1" applyFont="1" applyFill="1" applyBorder="1" applyAlignment="1">
      <alignment horizontal="center" vertical="center"/>
    </xf>
    <xf numFmtId="38" fontId="29" fillId="2" borderId="10" xfId="1" applyFont="1" applyFill="1" applyBorder="1" applyAlignment="1">
      <alignment horizontal="left" vertical="center"/>
    </xf>
    <xf numFmtId="38" fontId="3" fillId="9" borderId="10" xfId="1" applyFont="1" applyFill="1" applyBorder="1" applyAlignment="1">
      <alignment horizontal="center" vertical="center"/>
    </xf>
    <xf numFmtId="38" fontId="29" fillId="9" borderId="10" xfId="1" applyFont="1" applyFill="1" applyBorder="1" applyAlignment="1">
      <alignment horizontal="left" vertical="center"/>
    </xf>
    <xf numFmtId="38" fontId="3" fillId="14" borderId="10" xfId="1" applyFont="1" applyFill="1" applyBorder="1" applyAlignment="1">
      <alignment horizontal="center" vertical="center"/>
    </xf>
    <xf numFmtId="38" fontId="29" fillId="14" borderId="10" xfId="1" applyFont="1" applyFill="1" applyBorder="1" applyAlignment="1">
      <alignment horizontal="center" vertical="center"/>
    </xf>
    <xf numFmtId="38" fontId="29" fillId="19" borderId="10" xfId="1" applyFont="1" applyFill="1" applyBorder="1" applyAlignment="1">
      <alignment horizontal="center" vertical="center"/>
    </xf>
    <xf numFmtId="38" fontId="3" fillId="19" borderId="10" xfId="1" applyFont="1" applyFill="1" applyBorder="1"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38" fontId="0" fillId="0" borderId="14" xfId="0" applyNumberFormat="1" applyBorder="1">
      <alignment vertical="center"/>
    </xf>
    <xf numFmtId="0" fontId="0" fillId="0" borderId="16" xfId="0" applyBorder="1" applyAlignment="1">
      <alignment horizontal="center" vertical="center"/>
    </xf>
    <xf numFmtId="0" fontId="0" fillId="0" borderId="16" xfId="0" applyBorder="1">
      <alignment vertical="center"/>
    </xf>
    <xf numFmtId="38" fontId="0" fillId="0" borderId="17" xfId="0" applyNumberFormat="1" applyBorder="1">
      <alignment vertical="center"/>
    </xf>
    <xf numFmtId="38" fontId="0" fillId="0" borderId="19" xfId="0" applyNumberFormat="1" applyBorder="1">
      <alignment vertical="center"/>
    </xf>
    <xf numFmtId="0" fontId="0" fillId="0" borderId="21" xfId="0" applyBorder="1" applyAlignment="1">
      <alignment horizontal="center" vertical="center"/>
    </xf>
    <xf numFmtId="38" fontId="0" fillId="0" borderId="21" xfId="0" applyNumberFormat="1" applyBorder="1">
      <alignment vertical="center"/>
    </xf>
    <xf numFmtId="38" fontId="0" fillId="0" borderId="21" xfId="0" applyNumberFormat="1" applyBorder="1" applyAlignment="1">
      <alignment horizontal="center" vertical="center"/>
    </xf>
    <xf numFmtId="0" fontId="0" fillId="0" borderId="21" xfId="0" applyBorder="1">
      <alignment vertical="center"/>
    </xf>
    <xf numFmtId="38" fontId="3" fillId="0" borderId="22" xfId="0" applyNumberFormat="1" applyFont="1" applyBorder="1">
      <alignment vertical="center"/>
    </xf>
    <xf numFmtId="38" fontId="3" fillId="0" borderId="41" xfId="1" applyFont="1" applyBorder="1" applyAlignment="1">
      <alignment horizontal="center" vertical="center"/>
    </xf>
    <xf numFmtId="38" fontId="3" fillId="0" borderId="44" xfId="1" applyFont="1" applyBorder="1" applyAlignment="1">
      <alignment horizontal="center" vertical="center"/>
    </xf>
    <xf numFmtId="38" fontId="3" fillId="0" borderId="38" xfId="1" applyFont="1" applyBorder="1" applyAlignment="1">
      <alignment horizontal="center" vertical="center"/>
    </xf>
    <xf numFmtId="38" fontId="3" fillId="0" borderId="47" xfId="1" applyFont="1" applyBorder="1" applyAlignment="1">
      <alignment horizontal="center" vertical="center"/>
    </xf>
    <xf numFmtId="38" fontId="0" fillId="0" borderId="24" xfId="0" applyNumberFormat="1" applyBorder="1">
      <alignment vertical="center"/>
    </xf>
    <xf numFmtId="38" fontId="3" fillId="0" borderId="17" xfId="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0" xfId="0" applyFont="1" applyAlignment="1">
      <alignment horizontal="center" vertical="center"/>
    </xf>
    <xf numFmtId="0" fontId="7" fillId="17" borderId="17" xfId="0" applyFont="1" applyFill="1" applyBorder="1" applyAlignment="1" applyProtection="1">
      <alignment horizontal="left" vertical="top" wrapText="1"/>
      <protection locked="0"/>
    </xf>
    <xf numFmtId="0" fontId="7" fillId="17" borderId="19" xfId="0" applyFont="1" applyFill="1" applyBorder="1" applyAlignment="1" applyProtection="1">
      <alignment horizontal="left" vertical="top" wrapText="1"/>
      <protection locked="0"/>
    </xf>
    <xf numFmtId="0" fontId="8" fillId="0" borderId="35" xfId="0" applyFont="1" applyBorder="1" applyAlignment="1">
      <alignment horizontal="center" vertical="center" wrapText="1"/>
    </xf>
    <xf numFmtId="0" fontId="0" fillId="0" borderId="32" xfId="0" applyBorder="1" applyAlignment="1">
      <alignment horizontal="center" vertical="center"/>
    </xf>
    <xf numFmtId="0" fontId="0" fillId="0" borderId="18" xfId="0" applyBorder="1" applyAlignment="1">
      <alignment horizontal="center" vertical="center"/>
    </xf>
    <xf numFmtId="38" fontId="0" fillId="0" borderId="36" xfId="1" applyFont="1" applyFill="1" applyBorder="1" applyAlignment="1">
      <alignment horizontal="right" vertical="center"/>
    </xf>
    <xf numFmtId="38" fontId="0" fillId="0" borderId="33" xfId="1" applyFont="1" applyFill="1" applyBorder="1" applyAlignment="1">
      <alignment horizontal="right" vertical="center"/>
    </xf>
    <xf numFmtId="0" fontId="33" fillId="0" borderId="11" xfId="0" applyFont="1" applyBorder="1" applyAlignment="1" applyProtection="1">
      <alignment horizontal="left" vertical="center"/>
      <protection locked="0"/>
    </xf>
    <xf numFmtId="0" fontId="33" fillId="0" borderId="12" xfId="0" applyFont="1" applyBorder="1" applyAlignment="1" applyProtection="1">
      <alignment horizontal="left" vertical="center"/>
      <protection locked="0"/>
    </xf>
    <xf numFmtId="0" fontId="6" fillId="0" borderId="3" xfId="0" applyFont="1" applyBorder="1" applyAlignment="1">
      <alignment horizontal="left" vertical="center"/>
    </xf>
    <xf numFmtId="0" fontId="0" fillId="0" borderId="3" xfId="0" applyBorder="1" applyAlignment="1">
      <alignment horizontal="left" vertical="center"/>
    </xf>
    <xf numFmtId="0" fontId="33" fillId="0" borderId="2" xfId="0" applyFont="1" applyBorder="1" applyAlignment="1" applyProtection="1">
      <alignment horizontal="left" vertical="center" wrapText="1"/>
      <protection locked="0"/>
    </xf>
    <xf numFmtId="0" fontId="33" fillId="0" borderId="3"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6"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8"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7" fillId="17" borderId="22" xfId="0" applyFont="1" applyFill="1" applyBorder="1" applyAlignment="1" applyProtection="1">
      <alignment horizontal="left" vertical="top" wrapText="1"/>
      <protection locked="0"/>
    </xf>
    <xf numFmtId="0" fontId="4" fillId="0" borderId="18" xfId="0" applyFont="1" applyBorder="1" applyAlignment="1">
      <alignment horizontal="center" vertical="center" wrapText="1"/>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3" xfId="0" applyFont="1" applyBorder="1" applyAlignment="1">
      <alignment horizontal="center" vertical="center" textRotation="255"/>
    </xf>
    <xf numFmtId="0" fontId="3" fillId="0" borderId="15" xfId="0" applyFont="1" applyBorder="1" applyAlignment="1">
      <alignment horizontal="center" vertical="center" wrapText="1"/>
    </xf>
    <xf numFmtId="0" fontId="3" fillId="0" borderId="18"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38" fontId="0" fillId="17" borderId="19" xfId="1" applyFont="1" applyFill="1" applyBorder="1" applyAlignment="1" applyProtection="1">
      <alignment horizontal="right" vertical="center"/>
      <protection locked="0"/>
    </xf>
    <xf numFmtId="0" fontId="13" fillId="0" borderId="0" xfId="0" applyFont="1" applyAlignment="1">
      <alignment horizontal="center" vertical="center" textRotation="255"/>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7" fillId="17" borderId="1" xfId="0" applyFont="1" applyFill="1" applyBorder="1" applyAlignment="1" applyProtection="1">
      <alignment horizontal="left" vertical="top" wrapText="1"/>
      <protection locked="0"/>
    </xf>
    <xf numFmtId="0" fontId="7" fillId="17" borderId="21" xfId="0" applyFont="1" applyFill="1" applyBorder="1" applyAlignment="1" applyProtection="1">
      <alignment horizontal="left" vertical="top" wrapText="1"/>
      <protection locked="0"/>
    </xf>
    <xf numFmtId="0" fontId="7" fillId="17" borderId="25" xfId="0" applyFont="1" applyFill="1" applyBorder="1" applyAlignment="1" applyProtection="1">
      <alignment horizontal="left" vertical="center" wrapText="1"/>
      <protection locked="0"/>
    </xf>
    <xf numFmtId="0" fontId="7" fillId="17" borderId="14" xfId="0" applyFont="1" applyFill="1" applyBorder="1" applyAlignment="1" applyProtection="1">
      <alignment horizontal="left" vertical="center" wrapText="1"/>
      <protection locked="0"/>
    </xf>
    <xf numFmtId="0" fontId="7" fillId="17" borderId="24" xfId="0" applyFont="1" applyFill="1" applyBorder="1" applyAlignment="1" applyProtection="1">
      <alignment horizontal="left" vertical="center" wrapText="1"/>
      <protection locked="0"/>
    </xf>
    <xf numFmtId="0" fontId="7" fillId="17" borderId="18" xfId="0" applyFont="1" applyFill="1" applyBorder="1" applyAlignment="1" applyProtection="1">
      <alignment horizontal="left" vertical="center" wrapText="1"/>
      <protection locked="0"/>
    </xf>
    <xf numFmtId="0" fontId="7" fillId="17" borderId="1" xfId="0" applyFont="1" applyFill="1" applyBorder="1" applyAlignment="1" applyProtection="1">
      <alignment horizontal="left" vertical="center" wrapText="1"/>
      <protection locked="0"/>
    </xf>
    <xf numFmtId="0" fontId="7" fillId="17" borderId="19" xfId="0" applyFont="1" applyFill="1" applyBorder="1" applyAlignment="1" applyProtection="1">
      <alignment horizontal="left" vertical="center" wrapText="1"/>
      <protection locked="0"/>
    </xf>
    <xf numFmtId="0" fontId="7" fillId="17" borderId="16" xfId="0" applyFont="1" applyFill="1" applyBorder="1" applyAlignment="1" applyProtection="1">
      <alignment horizontal="left" vertical="top" wrapText="1"/>
      <protection locked="0"/>
    </xf>
    <xf numFmtId="0" fontId="7" fillId="17" borderId="15" xfId="0" applyFont="1" applyFill="1" applyBorder="1" applyAlignment="1" applyProtection="1">
      <alignment horizontal="left" vertical="top" wrapText="1"/>
      <protection locked="0"/>
    </xf>
    <xf numFmtId="0" fontId="7" fillId="17" borderId="18" xfId="0" applyFont="1" applyFill="1" applyBorder="1" applyAlignment="1" applyProtection="1">
      <alignment horizontal="left" vertical="top" wrapText="1"/>
      <protection locked="0"/>
    </xf>
    <xf numFmtId="0" fontId="8" fillId="0" borderId="1" xfId="0" applyFont="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38" fontId="5" fillId="14" borderId="1" xfId="1" applyFont="1" applyFill="1" applyBorder="1" applyAlignment="1">
      <alignment horizontal="center" vertical="center" textRotation="255"/>
    </xf>
    <xf numFmtId="38" fontId="3" fillId="0" borderId="1" xfId="1" applyFont="1" applyBorder="1" applyAlignment="1">
      <alignment horizontal="center" vertical="center"/>
    </xf>
    <xf numFmtId="38" fontId="41" fillId="0" borderId="1" xfId="1" applyFont="1" applyBorder="1" applyAlignment="1" applyProtection="1">
      <alignment horizontal="left" vertical="top" wrapText="1"/>
      <protection locked="0"/>
    </xf>
    <xf numFmtId="38" fontId="46" fillId="0" borderId="0" xfId="1" applyFont="1" applyAlignment="1">
      <alignment horizontal="center" vertical="center"/>
    </xf>
    <xf numFmtId="38" fontId="5" fillId="14" borderId="0" xfId="1" applyFont="1" applyFill="1" applyAlignment="1">
      <alignment horizontal="center" vertical="center"/>
    </xf>
    <xf numFmtId="38" fontId="5" fillId="19" borderId="1" xfId="1" applyFont="1" applyFill="1" applyBorder="1" applyAlignment="1">
      <alignment horizontal="center" vertical="center" textRotation="255"/>
    </xf>
    <xf numFmtId="38" fontId="3" fillId="0" borderId="0" xfId="1" applyFont="1" applyBorder="1" applyAlignment="1">
      <alignment horizontal="right" vertical="center"/>
    </xf>
    <xf numFmtId="38" fontId="0" fillId="0" borderId="0" xfId="1" applyFont="1" applyAlignment="1">
      <alignment horizontal="right" vertical="center"/>
    </xf>
    <xf numFmtId="38" fontId="5" fillId="12" borderId="0" xfId="1" applyFont="1" applyFill="1" applyAlignment="1">
      <alignment horizontal="center" vertical="center"/>
    </xf>
    <xf numFmtId="38" fontId="27" fillId="13" borderId="0" xfId="1" applyFont="1" applyFill="1" applyAlignment="1">
      <alignment horizontal="center" vertical="center" wrapText="1"/>
    </xf>
    <xf numFmtId="38" fontId="27" fillId="13" borderId="0" xfId="1" applyFont="1" applyFill="1" applyAlignment="1">
      <alignment horizontal="center" vertical="center"/>
    </xf>
    <xf numFmtId="38" fontId="5" fillId="2" borderId="1" xfId="1" applyFont="1" applyFill="1" applyBorder="1" applyAlignment="1">
      <alignment horizontal="center" vertical="center" textRotation="255"/>
    </xf>
    <xf numFmtId="38" fontId="5" fillId="9" borderId="1" xfId="1" applyFont="1" applyFill="1" applyBorder="1" applyAlignment="1">
      <alignment horizontal="center" vertical="center" textRotation="255"/>
    </xf>
    <xf numFmtId="38" fontId="22" fillId="9" borderId="0" xfId="1" applyFont="1" applyFill="1" applyBorder="1" applyAlignment="1">
      <alignment horizontal="center" vertical="center"/>
    </xf>
    <xf numFmtId="38" fontId="32" fillId="9" borderId="0" xfId="1" applyFont="1" applyFill="1" applyBorder="1" applyAlignment="1">
      <alignment horizontal="center" vertical="center"/>
    </xf>
    <xf numFmtId="38" fontId="5" fillId="18" borderId="0" xfId="1" applyFont="1" applyFill="1" applyAlignment="1">
      <alignment horizontal="center" vertical="center"/>
    </xf>
    <xf numFmtId="38" fontId="43" fillId="0" borderId="0" xfId="1" applyFont="1" applyAlignment="1">
      <alignment horizontal="left" vertical="center" wrapText="1"/>
    </xf>
    <xf numFmtId="38" fontId="43" fillId="0" borderId="0" xfId="1" applyFont="1" applyAlignment="1">
      <alignment horizontal="left" vertical="center"/>
    </xf>
    <xf numFmtId="38" fontId="16" fillId="12" borderId="0" xfId="1" applyFont="1" applyFill="1" applyAlignment="1">
      <alignment horizontal="center" vertical="center"/>
    </xf>
    <xf numFmtId="38" fontId="3" fillId="3" borderId="1" xfId="1" applyFont="1" applyFill="1" applyBorder="1" applyAlignment="1">
      <alignment horizontal="center" vertical="center"/>
    </xf>
    <xf numFmtId="38" fontId="14" fillId="0" borderId="8" xfId="1" applyFont="1" applyBorder="1" applyAlignment="1">
      <alignment horizontal="right"/>
    </xf>
    <xf numFmtId="38" fontId="3" fillId="6" borderId="1" xfId="1" applyFont="1" applyFill="1" applyBorder="1" applyAlignment="1">
      <alignment horizontal="center" vertical="center"/>
    </xf>
    <xf numFmtId="38" fontId="31" fillId="10" borderId="0" xfId="1" applyFont="1" applyFill="1" applyAlignment="1">
      <alignment horizontal="center" vertical="center"/>
    </xf>
    <xf numFmtId="49" fontId="45" fillId="2" borderId="0" xfId="1" applyNumberFormat="1" applyFont="1" applyFill="1" applyBorder="1" applyAlignment="1" applyProtection="1">
      <alignment horizontal="left" vertical="top" wrapText="1"/>
      <protection locked="0"/>
    </xf>
    <xf numFmtId="49" fontId="3" fillId="2" borderId="0" xfId="1" applyNumberFormat="1" applyFont="1" applyFill="1" applyBorder="1" applyAlignment="1" applyProtection="1">
      <alignment horizontal="left" vertical="top" wrapText="1"/>
      <protection locked="0"/>
    </xf>
    <xf numFmtId="49" fontId="43" fillId="2" borderId="0" xfId="1" applyNumberFormat="1" applyFont="1" applyFill="1" applyBorder="1" applyAlignment="1" applyProtection="1">
      <alignment horizontal="left" vertical="top" wrapText="1"/>
      <protection locked="0"/>
    </xf>
    <xf numFmtId="38" fontId="0" fillId="0" borderId="3" xfId="1" applyFont="1" applyBorder="1" applyAlignment="1">
      <alignment horizontal="right" vertical="center"/>
    </xf>
    <xf numFmtId="38" fontId="30" fillId="11" borderId="0" xfId="1" applyFont="1" applyFill="1" applyAlignment="1">
      <alignment horizontal="center" vertical="center"/>
    </xf>
    <xf numFmtId="38" fontId="4" fillId="0" borderId="0" xfId="1" applyFont="1" applyAlignment="1">
      <alignment horizontal="right" vertical="center"/>
    </xf>
    <xf numFmtId="0" fontId="23" fillId="0" borderId="0" xfId="3" applyBorder="1" applyAlignment="1" applyProtection="1">
      <alignment vertical="center"/>
      <protection locked="0"/>
    </xf>
    <xf numFmtId="0" fontId="23" fillId="0" borderId="0" xfId="3" applyAlignment="1" applyProtection="1">
      <alignment vertical="center"/>
      <protection locked="0"/>
    </xf>
    <xf numFmtId="0" fontId="23" fillId="0" borderId="0" xfId="3" applyBorder="1" applyAlignment="1" applyProtection="1">
      <alignment horizontal="left" vertical="center"/>
      <protection locked="0"/>
    </xf>
    <xf numFmtId="0" fontId="23" fillId="0" borderId="0" xfId="3" applyAlignment="1" applyProtection="1">
      <alignment horizontal="left" vertical="center"/>
      <protection locked="0"/>
    </xf>
    <xf numFmtId="0" fontId="5" fillId="21" borderId="51" xfId="0" applyFont="1" applyFill="1" applyBorder="1" applyAlignment="1">
      <alignment horizontal="center" vertical="center"/>
    </xf>
    <xf numFmtId="38" fontId="3" fillId="0" borderId="42" xfId="1" applyFont="1" applyBorder="1" applyAlignment="1">
      <alignment horizontal="center" vertical="center"/>
    </xf>
    <xf numFmtId="38" fontId="3" fillId="0" borderId="43" xfId="1" applyFont="1"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16" xfId="1" applyFont="1" applyBorder="1" applyAlignment="1">
      <alignment horizontal="center" vertical="center"/>
    </xf>
    <xf numFmtId="38" fontId="3" fillId="0" borderId="48" xfId="1" applyFont="1" applyBorder="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DFC9EF"/>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b="1"/>
              <a:t>3</a:t>
            </a:r>
            <a:r>
              <a:rPr lang="ja-JP" b="1"/>
              <a:t>年後</a:t>
            </a:r>
            <a:r>
              <a:rPr lang="en-US" sz="800"/>
              <a:t>(</a:t>
            </a:r>
            <a:r>
              <a:rPr lang="ja-JP" sz="800"/>
              <a:t>単位</a:t>
            </a:r>
            <a:r>
              <a:rPr lang="en-US" sz="800"/>
              <a:t>:</a:t>
            </a:r>
            <a:r>
              <a:rPr lang="ja-JP" sz="800"/>
              <a:t>円</a:t>
            </a:r>
            <a:r>
              <a:rPr lang="en-US" sz="800"/>
              <a:t>)</a:t>
            </a:r>
            <a:endParaRPr lang="ja-JP" sz="800"/>
          </a:p>
        </c:rich>
      </c:tx>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'!$S$103:$S$105</c:f>
              <c:numCache>
                <c:formatCode>#,##0_);[Red]\(#,##0\)</c:formatCode>
                <c:ptCount val="3"/>
                <c:pt idx="0">
                  <c:v>0</c:v>
                </c:pt>
              </c:numCache>
            </c:numRef>
          </c:val>
          <c:extLst>
            <c:ext xmlns:c16="http://schemas.microsoft.com/office/drawing/2014/chart" uri="{C3380CC4-5D6E-409C-BE32-E72D297353CC}">
              <c16:uniqueId val="{00000000-4CF3-4A2E-AB8E-5E4903A299F2}"/>
            </c:ext>
          </c:extLst>
        </c:ser>
        <c:ser>
          <c:idx val="1"/>
          <c:order val="1"/>
          <c:tx>
            <c:strRef>
              <c:f>'月間の収支計画(小売・サービス)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'!$T$103:$T$105</c:f>
              <c:numCache>
                <c:formatCode>#,##0_);[Red]\(#,##0\)</c:formatCode>
                <c:ptCount val="3"/>
                <c:pt idx="1">
                  <c:v>0</c:v>
                </c:pt>
              </c:numCache>
            </c:numRef>
          </c:val>
          <c:extLst>
            <c:ext xmlns:c16="http://schemas.microsoft.com/office/drawing/2014/chart" uri="{C3380CC4-5D6E-409C-BE32-E72D297353CC}">
              <c16:uniqueId val="{00000001-4CF3-4A2E-AB8E-5E4903A299F2}"/>
            </c:ext>
          </c:extLst>
        </c:ser>
        <c:ser>
          <c:idx val="2"/>
          <c:order val="2"/>
          <c:tx>
            <c:strRef>
              <c:f>'月間の収支計画(小売・サービス)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4CF3-4A2E-AB8E-5E4903A299F2}"/>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'!$U$103:$U$105</c:f>
              <c:numCache>
                <c:formatCode>#,##0_);[Red]\(#,##0\)</c:formatCode>
                <c:ptCount val="3"/>
                <c:pt idx="1">
                  <c:v>0</c:v>
                </c:pt>
              </c:numCache>
            </c:numRef>
          </c:val>
          <c:extLst>
            <c:ext xmlns:c16="http://schemas.microsoft.com/office/drawing/2014/chart" uri="{C3380CC4-5D6E-409C-BE32-E72D297353CC}">
              <c16:uniqueId val="{00000003-4CF3-4A2E-AB8E-5E4903A299F2}"/>
            </c:ext>
          </c:extLst>
        </c:ser>
        <c:ser>
          <c:idx val="3"/>
          <c:order val="3"/>
          <c:tx>
            <c:strRef>
              <c:f>'月間の収支計画(小売・サービス)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layout/>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4CF3-4A2E-AB8E-5E4903A299F2}"/>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'!$V$103:$V$105</c:f>
              <c:numCache>
                <c:formatCode>#,##0_);[Red]\(#,##0\)</c:formatCode>
                <c:ptCount val="3"/>
                <c:pt idx="2">
                  <c:v>0</c:v>
                </c:pt>
              </c:numCache>
            </c:numRef>
          </c:val>
          <c:extLst>
            <c:ext xmlns:c16="http://schemas.microsoft.com/office/drawing/2014/chart" uri="{C3380CC4-5D6E-409C-BE32-E72D297353CC}">
              <c16:uniqueId val="{00000005-4CF3-4A2E-AB8E-5E4903A299F2}"/>
            </c:ext>
          </c:extLst>
        </c:ser>
        <c:ser>
          <c:idx val="4"/>
          <c:order val="4"/>
          <c:tx>
            <c:strRef>
              <c:f>'月間の収支計画(小売・サービス)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'!$W$103:$W$105</c:f>
              <c:numCache>
                <c:formatCode>#,##0_);[Red]\(#,##0\)</c:formatCode>
                <c:ptCount val="3"/>
                <c:pt idx="2">
                  <c:v>0</c:v>
                </c:pt>
              </c:numCache>
            </c:numRef>
          </c:val>
          <c:extLst>
            <c:ext xmlns:c16="http://schemas.microsoft.com/office/drawing/2014/chart" uri="{C3380CC4-5D6E-409C-BE32-E72D297353CC}">
              <c16:uniqueId val="{00000006-4CF3-4A2E-AB8E-5E4903A299F2}"/>
            </c:ext>
          </c:extLst>
        </c:ser>
        <c:ser>
          <c:idx val="5"/>
          <c:order val="5"/>
          <c:tx>
            <c:strRef>
              <c:f>'月間の収支計画(小売・サービス)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'!$X$103:$X$105</c:f>
              <c:numCache>
                <c:formatCode>#,##0_);[Red]\(#,##0\)</c:formatCode>
                <c:ptCount val="3"/>
                <c:pt idx="2">
                  <c:v>0</c:v>
                </c:pt>
              </c:numCache>
            </c:numRef>
          </c:val>
          <c:extLst>
            <c:ext xmlns:c16="http://schemas.microsoft.com/office/drawing/2014/chart" uri="{C3380CC4-5D6E-409C-BE32-E72D297353CC}">
              <c16:uniqueId val="{00000007-4CF3-4A2E-AB8E-5E4903A299F2}"/>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20962BAA-93AA-49FE-8584-5666C4A2E762}" type="SERIESNAME">
                      <a:rPr lang="ja-JP" altLang="en-US">
                        <a:solidFill>
                          <a:srgbClr val="FF0000"/>
                        </a:solidFill>
                      </a:rPr>
                      <a:pPr/>
                      <a:t>[系列名]</a:t>
                    </a:fld>
                    <a:r>
                      <a:rPr lang="ja-JP" altLang="en-US" baseline="0"/>
                      <a:t>
</a:t>
                    </a:r>
                    <a:fld id="{7B41732A-849E-4719-A876-567F165B91A4}"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B7C5-498B-AD81-197849BD69FC}"/>
                </c:ext>
              </c:extLst>
            </c:dLbl>
            <c:dLbl>
              <c:idx val="1"/>
              <c:delete val="1"/>
              <c:extLst>
                <c:ext xmlns:c15="http://schemas.microsoft.com/office/drawing/2012/chart" uri="{CE6537A1-D6FC-4f65-9D91-7224C49458BB}"/>
                <c:ext xmlns:c16="http://schemas.microsoft.com/office/drawing/2014/chart" uri="{C3380CC4-5D6E-409C-BE32-E72D297353CC}">
                  <c16:uniqueId val="{00000001-B7C5-498B-AD81-197849BD69FC}"/>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'!$C$95:$D$95</c:f>
              <c:numCache>
                <c:formatCode>#,##0_);[Red]\(#,##0\)</c:formatCode>
                <c:ptCount val="2"/>
                <c:pt idx="0">
                  <c:v>0</c:v>
                </c:pt>
                <c:pt idx="1">
                  <c:v>0</c:v>
                </c:pt>
              </c:numCache>
            </c:numRef>
          </c:val>
          <c:extLst>
            <c:ext xmlns:c16="http://schemas.microsoft.com/office/drawing/2014/chart" uri="{C3380CC4-5D6E-409C-BE32-E72D297353CC}">
              <c16:uniqueId val="{00000002-B7C5-498B-AD81-197849BD69FC}"/>
            </c:ext>
          </c:extLst>
        </c:ser>
        <c:ser>
          <c:idx val="1"/>
          <c:order val="1"/>
          <c:tx>
            <c:strRef>
              <c:f>'月間の収支計画(小売・サービス) '!$B$96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B7C5-498B-AD81-197849BD69FC}"/>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7C5-498B-AD81-197849BD69FC}"/>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'!$C$96:$D$96</c:f>
              <c:numCache>
                <c:formatCode>#,##0_);[Red]\(#,##0\)</c:formatCode>
                <c:ptCount val="2"/>
                <c:pt idx="0" formatCode="General">
                  <c:v>0</c:v>
                </c:pt>
                <c:pt idx="1">
                  <c:v>0</c:v>
                </c:pt>
              </c:numCache>
            </c:numRef>
          </c:val>
          <c:extLst>
            <c:ext xmlns:c16="http://schemas.microsoft.com/office/drawing/2014/chart" uri="{C3380CC4-5D6E-409C-BE32-E72D297353CC}">
              <c16:uniqueId val="{00000005-B7C5-498B-AD81-197849BD69FC}"/>
            </c:ext>
          </c:extLst>
        </c:ser>
        <c:ser>
          <c:idx val="2"/>
          <c:order val="2"/>
          <c:tx>
            <c:strRef>
              <c:f>'月間の収支計画(小売・サービス) '!$B$97</c:f>
              <c:strCache>
                <c:ptCount val="1"/>
                <c:pt idx="0">
                  <c:v>総費用</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B7C5-498B-AD81-197849BD69FC}"/>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7-B7C5-498B-AD81-197849BD69FC}"/>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'!$C$97:$D$97</c:f>
              <c:numCache>
                <c:formatCode>#,##0_);[Red]\(#,##0\)</c:formatCode>
                <c:ptCount val="2"/>
                <c:pt idx="0">
                  <c:v>0</c:v>
                </c:pt>
                <c:pt idx="1">
                  <c:v>0</c:v>
                </c:pt>
              </c:numCache>
            </c:numRef>
          </c:val>
          <c:extLst>
            <c:ext xmlns:c16="http://schemas.microsoft.com/office/drawing/2014/chart" uri="{C3380CC4-5D6E-409C-BE32-E72D297353CC}">
              <c16:uniqueId val="{00000008-B7C5-498B-AD81-197849BD69FC}"/>
            </c:ext>
          </c:extLst>
        </c:ser>
        <c:ser>
          <c:idx val="3"/>
          <c:order val="3"/>
          <c:tx>
            <c:strRef>
              <c:f>'月間の収支計画(小売・サービス) '!$B$98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B7C5-498B-AD81-197849BD69FC}"/>
                </c:ext>
              </c:extLst>
            </c:dLbl>
            <c:dLbl>
              <c:idx val="1"/>
              <c:delete val="1"/>
              <c:extLst>
                <c:ext xmlns:c15="http://schemas.microsoft.com/office/drawing/2012/chart" uri="{CE6537A1-D6FC-4f65-9D91-7224C49458BB}"/>
                <c:ext xmlns:c16="http://schemas.microsoft.com/office/drawing/2014/chart" uri="{C3380CC4-5D6E-409C-BE32-E72D297353CC}">
                  <c16:uniqueId val="{0000000A-B7C5-498B-AD81-197849BD69F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'!$C$98:$D$98</c:f>
              <c:numCache>
                <c:formatCode>#,##0_);[Red]\(#,##0\)</c:formatCode>
                <c:ptCount val="2"/>
                <c:pt idx="0">
                  <c:v>0</c:v>
                </c:pt>
                <c:pt idx="1">
                  <c:v>0</c:v>
                </c:pt>
              </c:numCache>
            </c:numRef>
          </c:val>
          <c:extLst>
            <c:ext xmlns:c16="http://schemas.microsoft.com/office/drawing/2014/chart" uri="{C3380CC4-5D6E-409C-BE32-E72D297353CC}">
              <c16:uniqueId val="{0000000B-B7C5-498B-AD81-197849BD69FC}"/>
            </c:ext>
          </c:extLst>
        </c:ser>
        <c:ser>
          <c:idx val="4"/>
          <c:order val="4"/>
          <c:tx>
            <c:strRef>
              <c:f>'月間の収支計画(小売・サービス) '!$B$99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B7C5-498B-AD81-197849BD69FC}"/>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D-B7C5-498B-AD81-197849BD69FC}"/>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'!$C$99:$D$99</c:f>
              <c:numCache>
                <c:formatCode>#,##0_);[Red]\(#,##0\)</c:formatCode>
                <c:ptCount val="2"/>
                <c:pt idx="0">
                  <c:v>0</c:v>
                </c:pt>
                <c:pt idx="1">
                  <c:v>0</c:v>
                </c:pt>
              </c:numCache>
            </c:numRef>
          </c:val>
          <c:extLst>
            <c:ext xmlns:c16="http://schemas.microsoft.com/office/drawing/2014/chart" uri="{C3380CC4-5D6E-409C-BE32-E72D297353CC}">
              <c16:uniqueId val="{0000000E-B7C5-498B-AD81-197849BD69FC}"/>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B7357DEF-4C6A-4452-BFCD-9D42D5F9A1BC}" type="SERIESNAME">
                      <a:rPr lang="ja-JP" altLang="en-US">
                        <a:solidFill>
                          <a:srgbClr val="FF0000"/>
                        </a:solidFill>
                      </a:rPr>
                      <a:pPr>
                        <a:defRPr/>
                      </a:pPr>
                      <a:t>[系列名]</a:t>
                    </a:fld>
                    <a:r>
                      <a:rPr lang="ja-JP" altLang="en-US" baseline="0"/>
                      <a:t>
</a:t>
                    </a:r>
                    <a:fld id="{F8A39E2E-288D-47A4-B489-58764B9B70E2}"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DBB6-438B-AD6E-E093F9A14822}"/>
                </c:ext>
              </c:extLst>
            </c:dLbl>
            <c:dLbl>
              <c:idx val="1"/>
              <c:delete val="1"/>
              <c:extLst>
                <c:ext xmlns:c15="http://schemas.microsoft.com/office/drawing/2012/chart" uri="{CE6537A1-D6FC-4f65-9D91-7224C49458BB}"/>
                <c:ext xmlns:c16="http://schemas.microsoft.com/office/drawing/2014/chart" uri="{C3380CC4-5D6E-409C-BE32-E72D297353CC}">
                  <c16:uniqueId val="{00000001-DBB6-438B-AD6E-E093F9A14822}"/>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'!$O$95:$P$95</c:f>
              <c:numCache>
                <c:formatCode>#,##0_);[Red]\(#,##0\)</c:formatCode>
                <c:ptCount val="2"/>
                <c:pt idx="0">
                  <c:v>0</c:v>
                </c:pt>
                <c:pt idx="1">
                  <c:v>0</c:v>
                </c:pt>
              </c:numCache>
            </c:numRef>
          </c:val>
          <c:extLst>
            <c:ext xmlns:c16="http://schemas.microsoft.com/office/drawing/2014/chart" uri="{C3380CC4-5D6E-409C-BE32-E72D297353CC}">
              <c16:uniqueId val="{00000002-DBB6-438B-AD6E-E093F9A14822}"/>
            </c:ext>
          </c:extLst>
        </c:ser>
        <c:ser>
          <c:idx val="1"/>
          <c:order val="1"/>
          <c:tx>
            <c:strRef>
              <c:f>'月間の収支計画(小売・サービス) '!$N$96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DBB6-438B-AD6E-E093F9A14822}"/>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DBB6-438B-AD6E-E093F9A1482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'!$O$96:$P$96</c:f>
              <c:numCache>
                <c:formatCode>#,##0_);[Red]\(#,##0\)</c:formatCode>
                <c:ptCount val="2"/>
                <c:pt idx="0" formatCode="General">
                  <c:v>0</c:v>
                </c:pt>
                <c:pt idx="1">
                  <c:v>0</c:v>
                </c:pt>
              </c:numCache>
            </c:numRef>
          </c:val>
          <c:extLst>
            <c:ext xmlns:c16="http://schemas.microsoft.com/office/drawing/2014/chart" uri="{C3380CC4-5D6E-409C-BE32-E72D297353CC}">
              <c16:uniqueId val="{00000005-DBB6-438B-AD6E-E093F9A14822}"/>
            </c:ext>
          </c:extLst>
        </c:ser>
        <c:ser>
          <c:idx val="2"/>
          <c:order val="2"/>
          <c:tx>
            <c:strRef>
              <c:f>'月間の収支計画(小売・サービス) '!$N$97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DBB6-438B-AD6E-E093F9A14822}"/>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DBB6-438B-AD6E-E093F9A1482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'!$O$97:$P$97</c:f>
              <c:numCache>
                <c:formatCode>#,##0_);[Red]\(#,##0\)</c:formatCode>
                <c:ptCount val="2"/>
                <c:pt idx="0">
                  <c:v>0</c:v>
                </c:pt>
                <c:pt idx="1">
                  <c:v>0</c:v>
                </c:pt>
              </c:numCache>
            </c:numRef>
          </c:val>
          <c:extLst>
            <c:ext xmlns:c16="http://schemas.microsoft.com/office/drawing/2014/chart" uri="{C3380CC4-5D6E-409C-BE32-E72D297353CC}">
              <c16:uniqueId val="{00000008-DBB6-438B-AD6E-E093F9A14822}"/>
            </c:ext>
          </c:extLst>
        </c:ser>
        <c:ser>
          <c:idx val="3"/>
          <c:order val="3"/>
          <c:tx>
            <c:strRef>
              <c:f>'月間の収支計画(小売・サービス) '!$N$98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DBB6-438B-AD6E-E093F9A14822}"/>
                </c:ext>
              </c:extLst>
            </c:dLbl>
            <c:dLbl>
              <c:idx val="1"/>
              <c:delete val="1"/>
              <c:extLst>
                <c:ext xmlns:c15="http://schemas.microsoft.com/office/drawing/2012/chart" uri="{CE6537A1-D6FC-4f65-9D91-7224C49458BB}"/>
                <c:ext xmlns:c16="http://schemas.microsoft.com/office/drawing/2014/chart" uri="{C3380CC4-5D6E-409C-BE32-E72D297353CC}">
                  <c16:uniqueId val="{0000000A-DBB6-438B-AD6E-E093F9A1482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'!$O$98:$P$98</c:f>
              <c:numCache>
                <c:formatCode>#,##0_);[Red]\(#,##0\)</c:formatCode>
                <c:ptCount val="2"/>
                <c:pt idx="0">
                  <c:v>0</c:v>
                </c:pt>
                <c:pt idx="1">
                  <c:v>0</c:v>
                </c:pt>
              </c:numCache>
            </c:numRef>
          </c:val>
          <c:extLst>
            <c:ext xmlns:c16="http://schemas.microsoft.com/office/drawing/2014/chart" uri="{C3380CC4-5D6E-409C-BE32-E72D297353CC}">
              <c16:uniqueId val="{0000000B-DBB6-438B-AD6E-E093F9A14822}"/>
            </c:ext>
          </c:extLst>
        </c:ser>
        <c:ser>
          <c:idx val="4"/>
          <c:order val="4"/>
          <c:tx>
            <c:strRef>
              <c:f>'月間の収支計画(小売・サービス) '!$N$99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DBB6-438B-AD6E-E093F9A14822}"/>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D-DBB6-438B-AD6E-E093F9A1482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'!$O$99:$P$99</c:f>
              <c:numCache>
                <c:formatCode>#,##0_);[Red]\(#,##0\)</c:formatCode>
                <c:ptCount val="2"/>
                <c:pt idx="0">
                  <c:v>0</c:v>
                </c:pt>
                <c:pt idx="1">
                  <c:v>0</c:v>
                </c:pt>
              </c:numCache>
            </c:numRef>
          </c:val>
          <c:extLst>
            <c:ext xmlns:c16="http://schemas.microsoft.com/office/drawing/2014/chart" uri="{C3380CC4-5D6E-409C-BE32-E72D297353CC}">
              <c16:uniqueId val="{0000000E-DBB6-438B-AD6E-E093F9A14822}"/>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ED0E4CAA-9567-49B9-A618-1BF89E5A1F8A}" type="SERIESNAME">
                      <a:rPr lang="ja-JP" altLang="en-US">
                        <a:solidFill>
                          <a:srgbClr val="FF0000"/>
                        </a:solidFill>
                      </a:rPr>
                      <a:pPr>
                        <a:defRPr/>
                      </a:pPr>
                      <a:t>[系列名]</a:t>
                    </a:fld>
                    <a:r>
                      <a:rPr lang="ja-JP" altLang="en-US" baseline="0"/>
                      <a:t>
</a:t>
                    </a:r>
                    <a:fld id="{FA00B542-07ED-45E2-8468-C02B767B892D}"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927C-49DF-AA4F-C62E29FDE327}"/>
                </c:ext>
              </c:extLst>
            </c:dLbl>
            <c:dLbl>
              <c:idx val="1"/>
              <c:delete val="1"/>
              <c:extLst>
                <c:ext xmlns:c15="http://schemas.microsoft.com/office/drawing/2012/chart" uri="{CE6537A1-D6FC-4f65-9D91-7224C49458BB}"/>
                <c:ext xmlns:c16="http://schemas.microsoft.com/office/drawing/2014/chart" uri="{C3380CC4-5D6E-409C-BE32-E72D297353CC}">
                  <c16:uniqueId val="{00000001-927C-49DF-AA4F-C62E29FDE327}"/>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'!$I$95:$J$95</c:f>
              <c:numCache>
                <c:formatCode>#,##0_);[Red]\(#,##0\)</c:formatCode>
                <c:ptCount val="2"/>
                <c:pt idx="0">
                  <c:v>0</c:v>
                </c:pt>
                <c:pt idx="1">
                  <c:v>0</c:v>
                </c:pt>
              </c:numCache>
            </c:numRef>
          </c:val>
          <c:extLst>
            <c:ext xmlns:c16="http://schemas.microsoft.com/office/drawing/2014/chart" uri="{C3380CC4-5D6E-409C-BE32-E72D297353CC}">
              <c16:uniqueId val="{00000002-927C-49DF-AA4F-C62E29FDE327}"/>
            </c:ext>
          </c:extLst>
        </c:ser>
        <c:ser>
          <c:idx val="1"/>
          <c:order val="1"/>
          <c:tx>
            <c:strRef>
              <c:f>'月間の収支計画(小売・サービス) '!$H$96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927C-49DF-AA4F-C62E29FDE327}"/>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927C-49DF-AA4F-C62E29FDE327}"/>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'!$I$96:$J$96</c:f>
              <c:numCache>
                <c:formatCode>#,##0_);[Red]\(#,##0\)</c:formatCode>
                <c:ptCount val="2"/>
                <c:pt idx="0" formatCode="General">
                  <c:v>0</c:v>
                </c:pt>
                <c:pt idx="1">
                  <c:v>0</c:v>
                </c:pt>
              </c:numCache>
            </c:numRef>
          </c:val>
          <c:extLst>
            <c:ext xmlns:c16="http://schemas.microsoft.com/office/drawing/2014/chart" uri="{C3380CC4-5D6E-409C-BE32-E72D297353CC}">
              <c16:uniqueId val="{00000005-927C-49DF-AA4F-C62E29FDE327}"/>
            </c:ext>
          </c:extLst>
        </c:ser>
        <c:ser>
          <c:idx val="2"/>
          <c:order val="2"/>
          <c:tx>
            <c:strRef>
              <c:f>'月間の収支計画(小売・サービス) '!$H$97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927C-49DF-AA4F-C62E29FDE327}"/>
                </c:ext>
              </c:extLst>
            </c:dLbl>
            <c:dLbl>
              <c:idx val="1"/>
              <c:layout>
                <c:manualLayout>
                  <c:x val="-5.0195954917400032E-2"/>
                  <c:y val="-0.23015857392825897"/>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1318511656631153"/>
                      <c:h val="4.4975003124609413E-2"/>
                    </c:manualLayout>
                  </c15:layout>
                </c:ext>
                <c:ext xmlns:c16="http://schemas.microsoft.com/office/drawing/2014/chart" uri="{C3380CC4-5D6E-409C-BE32-E72D297353CC}">
                  <c16:uniqueId val="{00000007-927C-49DF-AA4F-C62E29FDE327}"/>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'!$I$97:$J$97</c:f>
              <c:numCache>
                <c:formatCode>#,##0_);[Red]\(#,##0\)</c:formatCode>
                <c:ptCount val="2"/>
                <c:pt idx="0">
                  <c:v>0</c:v>
                </c:pt>
                <c:pt idx="1">
                  <c:v>0</c:v>
                </c:pt>
              </c:numCache>
            </c:numRef>
          </c:val>
          <c:extLst>
            <c:ext xmlns:c16="http://schemas.microsoft.com/office/drawing/2014/chart" uri="{C3380CC4-5D6E-409C-BE32-E72D297353CC}">
              <c16:uniqueId val="{00000008-927C-49DF-AA4F-C62E29FDE327}"/>
            </c:ext>
          </c:extLst>
        </c:ser>
        <c:ser>
          <c:idx val="3"/>
          <c:order val="3"/>
          <c:tx>
            <c:strRef>
              <c:f>'月間の収支計画(小売・サービス) '!$H$98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927C-49DF-AA4F-C62E29FDE327}"/>
                </c:ext>
              </c:extLst>
            </c:dLbl>
            <c:dLbl>
              <c:idx val="1"/>
              <c:delete val="1"/>
              <c:extLst>
                <c:ext xmlns:c15="http://schemas.microsoft.com/office/drawing/2012/chart" uri="{CE6537A1-D6FC-4f65-9D91-7224C49458BB}"/>
                <c:ext xmlns:c16="http://schemas.microsoft.com/office/drawing/2014/chart" uri="{C3380CC4-5D6E-409C-BE32-E72D297353CC}">
                  <c16:uniqueId val="{0000000A-927C-49DF-AA4F-C62E29FDE327}"/>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'!$I$98:$J$98</c:f>
              <c:numCache>
                <c:formatCode>#,##0_);[Red]\(#,##0\)</c:formatCode>
                <c:ptCount val="2"/>
                <c:pt idx="0">
                  <c:v>0</c:v>
                </c:pt>
                <c:pt idx="1">
                  <c:v>0</c:v>
                </c:pt>
              </c:numCache>
            </c:numRef>
          </c:val>
          <c:extLst>
            <c:ext xmlns:c16="http://schemas.microsoft.com/office/drawing/2014/chart" uri="{C3380CC4-5D6E-409C-BE32-E72D297353CC}">
              <c16:uniqueId val="{0000000B-927C-49DF-AA4F-C62E29FDE327}"/>
            </c:ext>
          </c:extLst>
        </c:ser>
        <c:ser>
          <c:idx val="4"/>
          <c:order val="4"/>
          <c:tx>
            <c:strRef>
              <c:f>'月間の収支計画(小売・サービス) '!$H$99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927C-49DF-AA4F-C62E29FDE327}"/>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D-927C-49DF-AA4F-C62E29FDE327}"/>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'!$I$99:$J$99</c:f>
              <c:numCache>
                <c:formatCode>#,##0_);[Red]\(#,##0\)</c:formatCode>
                <c:ptCount val="2"/>
                <c:pt idx="0">
                  <c:v>0</c:v>
                </c:pt>
                <c:pt idx="1">
                  <c:v>0</c:v>
                </c:pt>
              </c:numCache>
            </c:numRef>
          </c:val>
          <c:extLst>
            <c:ext xmlns:c16="http://schemas.microsoft.com/office/drawing/2014/chart" uri="{C3380CC4-5D6E-409C-BE32-E72D297353CC}">
              <c16:uniqueId val="{0000000E-927C-49DF-AA4F-C62E29FDE327}"/>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'!$C$103:$C$105</c:f>
              <c:numCache>
                <c:formatCode>#,##0_);[Red]\(#,##0\)</c:formatCode>
                <c:ptCount val="3"/>
                <c:pt idx="0">
                  <c:v>0</c:v>
                </c:pt>
              </c:numCache>
            </c:numRef>
          </c:val>
          <c:extLst>
            <c:ext xmlns:c16="http://schemas.microsoft.com/office/drawing/2014/chart" uri="{C3380CC4-5D6E-409C-BE32-E72D297353CC}">
              <c16:uniqueId val="{00000000-9C6E-459D-8430-96BAA3B720CA}"/>
            </c:ext>
          </c:extLst>
        </c:ser>
        <c:ser>
          <c:idx val="1"/>
          <c:order val="1"/>
          <c:tx>
            <c:strRef>
              <c:f>'月間の収支計画(小売・サービス)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9C6E-459D-8430-96BAA3B720CA}"/>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'!$D$103:$D$105</c:f>
              <c:numCache>
                <c:formatCode>#,##0_);[Red]\(#,##0\)</c:formatCode>
                <c:ptCount val="3"/>
                <c:pt idx="1">
                  <c:v>0</c:v>
                </c:pt>
              </c:numCache>
            </c:numRef>
          </c:val>
          <c:extLst>
            <c:ext xmlns:c16="http://schemas.microsoft.com/office/drawing/2014/chart" uri="{C3380CC4-5D6E-409C-BE32-E72D297353CC}">
              <c16:uniqueId val="{00000002-9C6E-459D-8430-96BAA3B720CA}"/>
            </c:ext>
          </c:extLst>
        </c:ser>
        <c:ser>
          <c:idx val="2"/>
          <c:order val="2"/>
          <c:tx>
            <c:strRef>
              <c:f>'月間の収支計画(小売・サービス)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9C6E-459D-8430-96BAA3B720CA}"/>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'!$E$103:$E$105</c:f>
              <c:numCache>
                <c:formatCode>#,##0_);[Red]\(#,##0\)</c:formatCode>
                <c:ptCount val="3"/>
                <c:pt idx="1">
                  <c:v>0</c:v>
                </c:pt>
              </c:numCache>
            </c:numRef>
          </c:val>
          <c:extLst>
            <c:ext xmlns:c16="http://schemas.microsoft.com/office/drawing/2014/chart" uri="{C3380CC4-5D6E-409C-BE32-E72D297353CC}">
              <c16:uniqueId val="{00000004-9C6E-459D-8430-96BAA3B720CA}"/>
            </c:ext>
          </c:extLst>
        </c:ser>
        <c:ser>
          <c:idx val="3"/>
          <c:order val="3"/>
          <c:tx>
            <c:strRef>
              <c:f>'月間の収支計画(小売・サービス)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C6E-459D-8430-96BAA3B720CA}"/>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'!$F$103:$F$105</c:f>
              <c:numCache>
                <c:formatCode>#,##0_);[Red]\(#,##0\)</c:formatCode>
                <c:ptCount val="3"/>
                <c:pt idx="2">
                  <c:v>0</c:v>
                </c:pt>
              </c:numCache>
            </c:numRef>
          </c:val>
          <c:extLst>
            <c:ext xmlns:c16="http://schemas.microsoft.com/office/drawing/2014/chart" uri="{C3380CC4-5D6E-409C-BE32-E72D297353CC}">
              <c16:uniqueId val="{00000006-9C6E-459D-8430-96BAA3B720CA}"/>
            </c:ext>
          </c:extLst>
        </c:ser>
        <c:ser>
          <c:idx val="4"/>
          <c:order val="4"/>
          <c:tx>
            <c:strRef>
              <c:f>'月間の収支計画(小売・サービス)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'!$G$103:$G$105</c:f>
              <c:numCache>
                <c:formatCode>#,##0_);[Red]\(#,##0\)</c:formatCode>
                <c:ptCount val="3"/>
                <c:pt idx="2">
                  <c:v>0</c:v>
                </c:pt>
              </c:numCache>
            </c:numRef>
          </c:val>
          <c:extLst>
            <c:ext xmlns:c16="http://schemas.microsoft.com/office/drawing/2014/chart" uri="{C3380CC4-5D6E-409C-BE32-E72D297353CC}">
              <c16:uniqueId val="{00000007-9C6E-459D-8430-96BAA3B720CA}"/>
            </c:ext>
          </c:extLst>
        </c:ser>
        <c:ser>
          <c:idx val="5"/>
          <c:order val="5"/>
          <c:tx>
            <c:strRef>
              <c:f>'月間の収支計画(小売・サービス)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'!$H$103:$H$105</c:f>
              <c:numCache>
                <c:formatCode>#,##0_);[Red]\(#,##0\)</c:formatCode>
                <c:ptCount val="3"/>
                <c:pt idx="2">
                  <c:v>0</c:v>
                </c:pt>
              </c:numCache>
            </c:numRef>
          </c:val>
          <c:extLst>
            <c:ext xmlns:c16="http://schemas.microsoft.com/office/drawing/2014/chart" uri="{C3380CC4-5D6E-409C-BE32-E72D297353CC}">
              <c16:uniqueId val="{00000008-9C6E-459D-8430-96BAA3B720CA}"/>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'!$K$103:$K$105</c:f>
              <c:numCache>
                <c:formatCode>#,##0_);[Red]\(#,##0\)</c:formatCode>
                <c:ptCount val="3"/>
                <c:pt idx="0">
                  <c:v>0</c:v>
                </c:pt>
              </c:numCache>
            </c:numRef>
          </c:val>
          <c:extLst>
            <c:ext xmlns:c16="http://schemas.microsoft.com/office/drawing/2014/chart" uri="{C3380CC4-5D6E-409C-BE32-E72D297353CC}">
              <c16:uniqueId val="{00000000-50AA-4D55-94B1-CA4EFC33E6A6}"/>
            </c:ext>
          </c:extLst>
        </c:ser>
        <c:ser>
          <c:idx val="1"/>
          <c:order val="1"/>
          <c:tx>
            <c:strRef>
              <c:f>'月間の収支計画(小売・サービス)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50AA-4D55-94B1-CA4EFC33E6A6}"/>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'!$L$103:$L$105</c:f>
              <c:numCache>
                <c:formatCode>#,##0_);[Red]\(#,##0\)</c:formatCode>
                <c:ptCount val="3"/>
                <c:pt idx="1">
                  <c:v>0</c:v>
                </c:pt>
              </c:numCache>
            </c:numRef>
          </c:val>
          <c:extLst>
            <c:ext xmlns:c16="http://schemas.microsoft.com/office/drawing/2014/chart" uri="{C3380CC4-5D6E-409C-BE32-E72D297353CC}">
              <c16:uniqueId val="{00000002-50AA-4D55-94B1-CA4EFC33E6A6}"/>
            </c:ext>
          </c:extLst>
        </c:ser>
        <c:ser>
          <c:idx val="2"/>
          <c:order val="2"/>
          <c:tx>
            <c:strRef>
              <c:f>'月間の収支計画(小売・サービス)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0AA-4D55-94B1-CA4EFC33E6A6}"/>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'!$M$103:$M$105</c:f>
              <c:numCache>
                <c:formatCode>#,##0_);[Red]\(#,##0\)</c:formatCode>
                <c:ptCount val="3"/>
                <c:pt idx="1">
                  <c:v>0</c:v>
                </c:pt>
              </c:numCache>
            </c:numRef>
          </c:val>
          <c:extLst>
            <c:ext xmlns:c16="http://schemas.microsoft.com/office/drawing/2014/chart" uri="{C3380CC4-5D6E-409C-BE32-E72D297353CC}">
              <c16:uniqueId val="{00000004-50AA-4D55-94B1-CA4EFC33E6A6}"/>
            </c:ext>
          </c:extLst>
        </c:ser>
        <c:ser>
          <c:idx val="3"/>
          <c:order val="3"/>
          <c:tx>
            <c:strRef>
              <c:f>'月間の収支計画(小売・サービス)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50AA-4D55-94B1-CA4EFC33E6A6}"/>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'!$N$103:$N$105</c:f>
              <c:numCache>
                <c:formatCode>#,##0_);[Red]\(#,##0\)</c:formatCode>
                <c:ptCount val="3"/>
                <c:pt idx="2">
                  <c:v>0</c:v>
                </c:pt>
              </c:numCache>
            </c:numRef>
          </c:val>
          <c:extLst>
            <c:ext xmlns:c16="http://schemas.microsoft.com/office/drawing/2014/chart" uri="{C3380CC4-5D6E-409C-BE32-E72D297353CC}">
              <c16:uniqueId val="{00000006-50AA-4D55-94B1-CA4EFC33E6A6}"/>
            </c:ext>
          </c:extLst>
        </c:ser>
        <c:ser>
          <c:idx val="4"/>
          <c:order val="4"/>
          <c:tx>
            <c:strRef>
              <c:f>'月間の収支計画(小売・サービス)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'!$O$103:$O$105</c:f>
              <c:numCache>
                <c:formatCode>#,##0_);[Red]\(#,##0\)</c:formatCode>
                <c:ptCount val="3"/>
                <c:pt idx="2">
                  <c:v>0</c:v>
                </c:pt>
              </c:numCache>
            </c:numRef>
          </c:val>
          <c:extLst>
            <c:ext xmlns:c16="http://schemas.microsoft.com/office/drawing/2014/chart" uri="{C3380CC4-5D6E-409C-BE32-E72D297353CC}">
              <c16:uniqueId val="{00000007-50AA-4D55-94B1-CA4EFC33E6A6}"/>
            </c:ext>
          </c:extLst>
        </c:ser>
        <c:ser>
          <c:idx val="5"/>
          <c:order val="5"/>
          <c:tx>
            <c:strRef>
              <c:f>'月間の収支計画(小売・サービス)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'!$P$103:$P$105</c:f>
              <c:numCache>
                <c:formatCode>#,##0_);[Red]\(#,##0\)</c:formatCode>
                <c:ptCount val="3"/>
                <c:pt idx="2">
                  <c:v>0</c:v>
                </c:pt>
              </c:numCache>
            </c:numRef>
          </c:val>
          <c:extLst>
            <c:ext xmlns:c16="http://schemas.microsoft.com/office/drawing/2014/chart" uri="{C3380CC4-5D6E-409C-BE32-E72D297353CC}">
              <c16:uniqueId val="{00000008-50AA-4D55-94B1-CA4EFC33E6A6}"/>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'!$S$103:$S$105</c:f>
              <c:numCache>
                <c:formatCode>#,##0_);[Red]\(#,##0\)</c:formatCode>
                <c:ptCount val="3"/>
                <c:pt idx="0">
                  <c:v>0</c:v>
                </c:pt>
              </c:numCache>
            </c:numRef>
          </c:val>
          <c:extLst>
            <c:ext xmlns:c16="http://schemas.microsoft.com/office/drawing/2014/chart" uri="{C3380CC4-5D6E-409C-BE32-E72D297353CC}">
              <c16:uniqueId val="{00000000-16DC-4255-B14E-AB9976A0C29F}"/>
            </c:ext>
          </c:extLst>
        </c:ser>
        <c:ser>
          <c:idx val="1"/>
          <c:order val="1"/>
          <c:tx>
            <c:strRef>
              <c:f>'月間の収支計画(小売・サービス)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'!$T$103:$T$105</c:f>
              <c:numCache>
                <c:formatCode>#,##0_);[Red]\(#,##0\)</c:formatCode>
                <c:ptCount val="3"/>
                <c:pt idx="1">
                  <c:v>0</c:v>
                </c:pt>
              </c:numCache>
            </c:numRef>
          </c:val>
          <c:extLst>
            <c:ext xmlns:c16="http://schemas.microsoft.com/office/drawing/2014/chart" uri="{C3380CC4-5D6E-409C-BE32-E72D297353CC}">
              <c16:uniqueId val="{00000001-16DC-4255-B14E-AB9976A0C29F}"/>
            </c:ext>
          </c:extLst>
        </c:ser>
        <c:ser>
          <c:idx val="2"/>
          <c:order val="2"/>
          <c:tx>
            <c:strRef>
              <c:f>'月間の収支計画(小売・サービス)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6DC-4255-B14E-AB9976A0C29F}"/>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'!$U$103:$U$105</c:f>
              <c:numCache>
                <c:formatCode>#,##0_);[Red]\(#,##0\)</c:formatCode>
                <c:ptCount val="3"/>
                <c:pt idx="1">
                  <c:v>0</c:v>
                </c:pt>
              </c:numCache>
            </c:numRef>
          </c:val>
          <c:extLst>
            <c:ext xmlns:c16="http://schemas.microsoft.com/office/drawing/2014/chart" uri="{C3380CC4-5D6E-409C-BE32-E72D297353CC}">
              <c16:uniqueId val="{00000003-16DC-4255-B14E-AB9976A0C29F}"/>
            </c:ext>
          </c:extLst>
        </c:ser>
        <c:ser>
          <c:idx val="3"/>
          <c:order val="3"/>
          <c:tx>
            <c:strRef>
              <c:f>'月間の収支計画(小売・サービス)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16DC-4255-B14E-AB9976A0C29F}"/>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'!$V$103:$V$105</c:f>
              <c:numCache>
                <c:formatCode>#,##0_);[Red]\(#,##0\)</c:formatCode>
                <c:ptCount val="3"/>
                <c:pt idx="2">
                  <c:v>0</c:v>
                </c:pt>
              </c:numCache>
            </c:numRef>
          </c:val>
          <c:extLst>
            <c:ext xmlns:c16="http://schemas.microsoft.com/office/drawing/2014/chart" uri="{C3380CC4-5D6E-409C-BE32-E72D297353CC}">
              <c16:uniqueId val="{00000005-16DC-4255-B14E-AB9976A0C29F}"/>
            </c:ext>
          </c:extLst>
        </c:ser>
        <c:ser>
          <c:idx val="4"/>
          <c:order val="4"/>
          <c:tx>
            <c:strRef>
              <c:f>'月間の収支計画(小売・サービス)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'!$W$103:$W$105</c:f>
              <c:numCache>
                <c:formatCode>#,##0_);[Red]\(#,##0\)</c:formatCode>
                <c:ptCount val="3"/>
                <c:pt idx="2">
                  <c:v>0</c:v>
                </c:pt>
              </c:numCache>
            </c:numRef>
          </c:val>
          <c:extLst>
            <c:ext xmlns:c16="http://schemas.microsoft.com/office/drawing/2014/chart" uri="{C3380CC4-5D6E-409C-BE32-E72D297353CC}">
              <c16:uniqueId val="{00000006-16DC-4255-B14E-AB9976A0C29F}"/>
            </c:ext>
          </c:extLst>
        </c:ser>
        <c:ser>
          <c:idx val="5"/>
          <c:order val="5"/>
          <c:tx>
            <c:strRef>
              <c:f>'月間の収支計画(小売・サービス)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'!$X$103:$X$105</c:f>
              <c:numCache>
                <c:formatCode>#,##0_);[Red]\(#,##0\)</c:formatCode>
                <c:ptCount val="3"/>
                <c:pt idx="2">
                  <c:v>0</c:v>
                </c:pt>
              </c:numCache>
            </c:numRef>
          </c:val>
          <c:extLst>
            <c:ext xmlns:c16="http://schemas.microsoft.com/office/drawing/2014/chart" uri="{C3380CC4-5D6E-409C-BE32-E72D297353CC}">
              <c16:uniqueId val="{00000007-16DC-4255-B14E-AB9976A0C29F}"/>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20962BAA-93AA-49FE-8584-5666C4A2E762}" type="SERIESNAME">
                      <a:rPr lang="ja-JP" altLang="en-US">
                        <a:solidFill>
                          <a:srgbClr val="FF0000"/>
                        </a:solidFill>
                      </a:rPr>
                      <a:pPr/>
                      <a:t>[系列名]</a:t>
                    </a:fld>
                    <a:r>
                      <a:rPr lang="ja-JP" altLang="en-US" baseline="0"/>
                      <a:t>
</a:t>
                    </a:r>
                    <a:fld id="{7B41732A-849E-4719-A876-567F165B91A4}"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4676-444D-93EF-AAC4BAE5A257}"/>
                </c:ext>
              </c:extLst>
            </c:dLbl>
            <c:dLbl>
              <c:idx val="1"/>
              <c:delete val="1"/>
              <c:extLst>
                <c:ext xmlns:c15="http://schemas.microsoft.com/office/drawing/2012/chart" uri="{CE6537A1-D6FC-4f65-9D91-7224C49458BB}"/>
                <c:ext xmlns:c16="http://schemas.microsoft.com/office/drawing/2014/chart" uri="{C3380CC4-5D6E-409C-BE32-E72D297353CC}">
                  <c16:uniqueId val="{00000001-4676-444D-93EF-AAC4BAE5A257}"/>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'!$C$95:$D$95</c:f>
              <c:numCache>
                <c:formatCode>#,##0_);[Red]\(#,##0\)</c:formatCode>
                <c:ptCount val="2"/>
                <c:pt idx="0">
                  <c:v>0</c:v>
                </c:pt>
                <c:pt idx="1">
                  <c:v>0</c:v>
                </c:pt>
              </c:numCache>
            </c:numRef>
          </c:val>
          <c:extLst>
            <c:ext xmlns:c16="http://schemas.microsoft.com/office/drawing/2014/chart" uri="{C3380CC4-5D6E-409C-BE32-E72D297353CC}">
              <c16:uniqueId val="{00000002-4676-444D-93EF-AAC4BAE5A257}"/>
            </c:ext>
          </c:extLst>
        </c:ser>
        <c:ser>
          <c:idx val="1"/>
          <c:order val="1"/>
          <c:tx>
            <c:strRef>
              <c:f>'月間の収支計画(小売・サービス) '!$B$96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4676-444D-93EF-AAC4BAE5A257}"/>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4676-444D-93EF-AAC4BAE5A257}"/>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'!$C$96:$D$96</c:f>
              <c:numCache>
                <c:formatCode>#,##0_);[Red]\(#,##0\)</c:formatCode>
                <c:ptCount val="2"/>
                <c:pt idx="0" formatCode="General">
                  <c:v>0</c:v>
                </c:pt>
                <c:pt idx="1">
                  <c:v>0</c:v>
                </c:pt>
              </c:numCache>
            </c:numRef>
          </c:val>
          <c:extLst>
            <c:ext xmlns:c16="http://schemas.microsoft.com/office/drawing/2014/chart" uri="{C3380CC4-5D6E-409C-BE32-E72D297353CC}">
              <c16:uniqueId val="{00000005-4676-444D-93EF-AAC4BAE5A257}"/>
            </c:ext>
          </c:extLst>
        </c:ser>
        <c:ser>
          <c:idx val="2"/>
          <c:order val="2"/>
          <c:tx>
            <c:strRef>
              <c:f>'月間の収支計画(小売・サービス) '!$B$97</c:f>
              <c:strCache>
                <c:ptCount val="1"/>
                <c:pt idx="0">
                  <c:v>総費用</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4676-444D-93EF-AAC4BAE5A257}"/>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7-4676-444D-93EF-AAC4BAE5A257}"/>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'!$C$97:$D$97</c:f>
              <c:numCache>
                <c:formatCode>#,##0_);[Red]\(#,##0\)</c:formatCode>
                <c:ptCount val="2"/>
                <c:pt idx="0">
                  <c:v>0</c:v>
                </c:pt>
                <c:pt idx="1">
                  <c:v>0</c:v>
                </c:pt>
              </c:numCache>
            </c:numRef>
          </c:val>
          <c:extLst>
            <c:ext xmlns:c16="http://schemas.microsoft.com/office/drawing/2014/chart" uri="{C3380CC4-5D6E-409C-BE32-E72D297353CC}">
              <c16:uniqueId val="{00000008-4676-444D-93EF-AAC4BAE5A257}"/>
            </c:ext>
          </c:extLst>
        </c:ser>
        <c:ser>
          <c:idx val="3"/>
          <c:order val="3"/>
          <c:tx>
            <c:strRef>
              <c:f>'月間の収支計画(小売・サービス) '!$B$98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4676-444D-93EF-AAC4BAE5A257}"/>
                </c:ext>
              </c:extLst>
            </c:dLbl>
            <c:dLbl>
              <c:idx val="1"/>
              <c:delete val="1"/>
              <c:extLst>
                <c:ext xmlns:c15="http://schemas.microsoft.com/office/drawing/2012/chart" uri="{CE6537A1-D6FC-4f65-9D91-7224C49458BB}"/>
                <c:ext xmlns:c16="http://schemas.microsoft.com/office/drawing/2014/chart" uri="{C3380CC4-5D6E-409C-BE32-E72D297353CC}">
                  <c16:uniqueId val="{0000000A-4676-444D-93EF-AAC4BAE5A25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'!$C$98:$D$98</c:f>
              <c:numCache>
                <c:formatCode>#,##0_);[Red]\(#,##0\)</c:formatCode>
                <c:ptCount val="2"/>
                <c:pt idx="0">
                  <c:v>0</c:v>
                </c:pt>
                <c:pt idx="1">
                  <c:v>0</c:v>
                </c:pt>
              </c:numCache>
            </c:numRef>
          </c:val>
          <c:extLst>
            <c:ext xmlns:c16="http://schemas.microsoft.com/office/drawing/2014/chart" uri="{C3380CC4-5D6E-409C-BE32-E72D297353CC}">
              <c16:uniqueId val="{0000000B-4676-444D-93EF-AAC4BAE5A257}"/>
            </c:ext>
          </c:extLst>
        </c:ser>
        <c:ser>
          <c:idx val="4"/>
          <c:order val="4"/>
          <c:tx>
            <c:strRef>
              <c:f>'月間の収支計画(小売・サービス) '!$B$99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4676-444D-93EF-AAC4BAE5A257}"/>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D-4676-444D-93EF-AAC4BAE5A257}"/>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'!$C$99:$D$99</c:f>
              <c:numCache>
                <c:formatCode>#,##0_);[Red]\(#,##0\)</c:formatCode>
                <c:ptCount val="2"/>
                <c:pt idx="0">
                  <c:v>0</c:v>
                </c:pt>
                <c:pt idx="1">
                  <c:v>0</c:v>
                </c:pt>
              </c:numCache>
            </c:numRef>
          </c:val>
          <c:extLst>
            <c:ext xmlns:c16="http://schemas.microsoft.com/office/drawing/2014/chart" uri="{C3380CC4-5D6E-409C-BE32-E72D297353CC}">
              <c16:uniqueId val="{0000000E-4676-444D-93EF-AAC4BAE5A257}"/>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B7357DEF-4C6A-4452-BFCD-9D42D5F9A1BC}" type="SERIESNAME">
                      <a:rPr lang="ja-JP" altLang="en-US">
                        <a:solidFill>
                          <a:srgbClr val="FF0000"/>
                        </a:solidFill>
                      </a:rPr>
                      <a:pPr>
                        <a:defRPr/>
                      </a:pPr>
                      <a:t>[系列名]</a:t>
                    </a:fld>
                    <a:r>
                      <a:rPr lang="ja-JP" altLang="en-US" baseline="0"/>
                      <a:t>
</a:t>
                    </a:r>
                    <a:fld id="{F8A39E2E-288D-47A4-B489-58764B9B70E2}"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C400-4B9B-BCE7-6A489EFCC2EE}"/>
                </c:ext>
              </c:extLst>
            </c:dLbl>
            <c:dLbl>
              <c:idx val="1"/>
              <c:delete val="1"/>
              <c:extLst>
                <c:ext xmlns:c15="http://schemas.microsoft.com/office/drawing/2012/chart" uri="{CE6537A1-D6FC-4f65-9D91-7224C49458BB}"/>
                <c:ext xmlns:c16="http://schemas.microsoft.com/office/drawing/2014/chart" uri="{C3380CC4-5D6E-409C-BE32-E72D297353CC}">
                  <c16:uniqueId val="{00000001-C400-4B9B-BCE7-6A489EFCC2EE}"/>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'!$O$95:$P$95</c:f>
              <c:numCache>
                <c:formatCode>#,##0_);[Red]\(#,##0\)</c:formatCode>
                <c:ptCount val="2"/>
                <c:pt idx="0">
                  <c:v>0</c:v>
                </c:pt>
                <c:pt idx="1">
                  <c:v>0</c:v>
                </c:pt>
              </c:numCache>
            </c:numRef>
          </c:val>
          <c:extLst>
            <c:ext xmlns:c16="http://schemas.microsoft.com/office/drawing/2014/chart" uri="{C3380CC4-5D6E-409C-BE32-E72D297353CC}">
              <c16:uniqueId val="{00000002-C400-4B9B-BCE7-6A489EFCC2EE}"/>
            </c:ext>
          </c:extLst>
        </c:ser>
        <c:ser>
          <c:idx val="1"/>
          <c:order val="1"/>
          <c:tx>
            <c:strRef>
              <c:f>'月間の収支計画(小売・サービス) '!$N$96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C400-4B9B-BCE7-6A489EFCC2EE}"/>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C400-4B9B-BCE7-6A489EFCC2E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'!$O$96:$P$96</c:f>
              <c:numCache>
                <c:formatCode>#,##0_);[Red]\(#,##0\)</c:formatCode>
                <c:ptCount val="2"/>
                <c:pt idx="0" formatCode="General">
                  <c:v>0</c:v>
                </c:pt>
                <c:pt idx="1">
                  <c:v>0</c:v>
                </c:pt>
              </c:numCache>
            </c:numRef>
          </c:val>
          <c:extLst>
            <c:ext xmlns:c16="http://schemas.microsoft.com/office/drawing/2014/chart" uri="{C3380CC4-5D6E-409C-BE32-E72D297353CC}">
              <c16:uniqueId val="{00000005-C400-4B9B-BCE7-6A489EFCC2EE}"/>
            </c:ext>
          </c:extLst>
        </c:ser>
        <c:ser>
          <c:idx val="2"/>
          <c:order val="2"/>
          <c:tx>
            <c:strRef>
              <c:f>'月間の収支計画(小売・サービス) '!$N$97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C400-4B9B-BCE7-6A489EFCC2EE}"/>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C400-4B9B-BCE7-6A489EFCC2E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'!$O$97:$P$97</c:f>
              <c:numCache>
                <c:formatCode>#,##0_);[Red]\(#,##0\)</c:formatCode>
                <c:ptCount val="2"/>
                <c:pt idx="0">
                  <c:v>0</c:v>
                </c:pt>
                <c:pt idx="1">
                  <c:v>0</c:v>
                </c:pt>
              </c:numCache>
            </c:numRef>
          </c:val>
          <c:extLst>
            <c:ext xmlns:c16="http://schemas.microsoft.com/office/drawing/2014/chart" uri="{C3380CC4-5D6E-409C-BE32-E72D297353CC}">
              <c16:uniqueId val="{00000008-C400-4B9B-BCE7-6A489EFCC2EE}"/>
            </c:ext>
          </c:extLst>
        </c:ser>
        <c:ser>
          <c:idx val="3"/>
          <c:order val="3"/>
          <c:tx>
            <c:strRef>
              <c:f>'月間の収支計画(小売・サービス) '!$N$98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9-C400-4B9B-BCE7-6A489EFCC2EE}"/>
                </c:ext>
              </c:extLst>
            </c:dLbl>
            <c:dLbl>
              <c:idx val="1"/>
              <c:delete val="1"/>
              <c:extLst>
                <c:ext xmlns:c15="http://schemas.microsoft.com/office/drawing/2012/chart" uri="{CE6537A1-D6FC-4f65-9D91-7224C49458BB}"/>
                <c:ext xmlns:c16="http://schemas.microsoft.com/office/drawing/2014/chart" uri="{C3380CC4-5D6E-409C-BE32-E72D297353CC}">
                  <c16:uniqueId val="{0000000A-C400-4B9B-BCE7-6A489EFCC2E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'!$O$98:$P$98</c:f>
              <c:numCache>
                <c:formatCode>#,##0_);[Red]\(#,##0\)</c:formatCode>
                <c:ptCount val="2"/>
                <c:pt idx="0">
                  <c:v>0</c:v>
                </c:pt>
                <c:pt idx="1">
                  <c:v>0</c:v>
                </c:pt>
              </c:numCache>
            </c:numRef>
          </c:val>
          <c:extLst>
            <c:ext xmlns:c16="http://schemas.microsoft.com/office/drawing/2014/chart" uri="{C3380CC4-5D6E-409C-BE32-E72D297353CC}">
              <c16:uniqueId val="{0000000B-C400-4B9B-BCE7-6A489EFCC2EE}"/>
            </c:ext>
          </c:extLst>
        </c:ser>
        <c:ser>
          <c:idx val="4"/>
          <c:order val="4"/>
          <c:tx>
            <c:strRef>
              <c:f>'月間の収支計画(小売・サービス) '!$N$99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C400-4B9B-BCE7-6A489EFCC2EE}"/>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D-C400-4B9B-BCE7-6A489EFCC2E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'!$O$99:$P$99</c:f>
              <c:numCache>
                <c:formatCode>#,##0_);[Red]\(#,##0\)</c:formatCode>
                <c:ptCount val="2"/>
                <c:pt idx="0">
                  <c:v>0</c:v>
                </c:pt>
                <c:pt idx="1">
                  <c:v>0</c:v>
                </c:pt>
              </c:numCache>
            </c:numRef>
          </c:val>
          <c:extLst>
            <c:ext xmlns:c16="http://schemas.microsoft.com/office/drawing/2014/chart" uri="{C3380CC4-5D6E-409C-BE32-E72D297353CC}">
              <c16:uniqueId val="{0000000E-C400-4B9B-BCE7-6A489EFCC2EE}"/>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'月間の収支計画(小売・サービス) '!$H$95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ED0E4CAA-9567-49B9-A618-1BF89E5A1F8A}" type="SERIESNAME">
                      <a:rPr lang="ja-JP" altLang="en-US">
                        <a:solidFill>
                          <a:srgbClr val="FF0000"/>
                        </a:solidFill>
                      </a:rPr>
                      <a:pPr>
                        <a:defRPr/>
                      </a:pPr>
                      <a:t>[系列名]</a:t>
                    </a:fld>
                    <a:r>
                      <a:rPr lang="ja-JP" altLang="en-US" baseline="0"/>
                      <a:t>
</a:t>
                    </a:r>
                    <a:fld id="{FA00B542-07ED-45E2-8468-C02B767B892D}"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831E-44CC-B799-5F7C0A6F4A36}"/>
                </c:ext>
              </c:extLst>
            </c:dLbl>
            <c:dLbl>
              <c:idx val="1"/>
              <c:delete val="1"/>
              <c:extLst>
                <c:ext xmlns:c15="http://schemas.microsoft.com/office/drawing/2012/chart" uri="{CE6537A1-D6FC-4f65-9D91-7224C49458BB}"/>
                <c:ext xmlns:c16="http://schemas.microsoft.com/office/drawing/2014/chart" uri="{C3380CC4-5D6E-409C-BE32-E72D297353CC}">
                  <c16:uniqueId val="{00000001-831E-44CC-B799-5F7C0A6F4A36}"/>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'!$I$95:$J$95</c:f>
              <c:numCache>
                <c:formatCode>#,##0_);[Red]\(#,##0\)</c:formatCode>
                <c:ptCount val="2"/>
                <c:pt idx="0">
                  <c:v>0</c:v>
                </c:pt>
                <c:pt idx="1">
                  <c:v>0</c:v>
                </c:pt>
              </c:numCache>
            </c:numRef>
          </c:val>
          <c:extLst>
            <c:ext xmlns:c16="http://schemas.microsoft.com/office/drawing/2014/chart" uri="{C3380CC4-5D6E-409C-BE32-E72D297353CC}">
              <c16:uniqueId val="{00000002-831E-44CC-B799-5F7C0A6F4A36}"/>
            </c:ext>
          </c:extLst>
        </c:ser>
        <c:ser>
          <c:idx val="1"/>
          <c:order val="1"/>
          <c:tx>
            <c:strRef>
              <c:f>'月間の収支計画(小売・サービス) '!$H$96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831E-44CC-B799-5F7C0A6F4A36}"/>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31E-44CC-B799-5F7C0A6F4A36}"/>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'!$I$96:$J$96</c:f>
              <c:numCache>
                <c:formatCode>#,##0_);[Red]\(#,##0\)</c:formatCode>
                <c:ptCount val="2"/>
                <c:pt idx="0" formatCode="General">
                  <c:v>0</c:v>
                </c:pt>
                <c:pt idx="1">
                  <c:v>0</c:v>
                </c:pt>
              </c:numCache>
            </c:numRef>
          </c:val>
          <c:extLst>
            <c:ext xmlns:c16="http://schemas.microsoft.com/office/drawing/2014/chart" uri="{C3380CC4-5D6E-409C-BE32-E72D297353CC}">
              <c16:uniqueId val="{00000005-831E-44CC-B799-5F7C0A6F4A36}"/>
            </c:ext>
          </c:extLst>
        </c:ser>
        <c:ser>
          <c:idx val="2"/>
          <c:order val="2"/>
          <c:tx>
            <c:strRef>
              <c:f>'月間の収支計画(小売・サービス) '!$H$97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831E-44CC-B799-5F7C0A6F4A36}"/>
                </c:ext>
              </c:extLst>
            </c:dLbl>
            <c:dLbl>
              <c:idx val="1"/>
              <c:layout>
                <c:manualLayout>
                  <c:x val="-2.5098039215686249E-2"/>
                  <c:y val="-0.23015857392825897"/>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09479697391"/>
                      <c:h val="4.4975003124609413E-2"/>
                    </c:manualLayout>
                  </c15:layout>
                </c:ext>
                <c:ext xmlns:c16="http://schemas.microsoft.com/office/drawing/2014/chart" uri="{C3380CC4-5D6E-409C-BE32-E72D297353CC}">
                  <c16:uniqueId val="{00000007-831E-44CC-B799-5F7C0A6F4A36}"/>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'!$I$97:$J$97</c:f>
              <c:numCache>
                <c:formatCode>#,##0_);[Red]\(#,##0\)</c:formatCode>
                <c:ptCount val="2"/>
                <c:pt idx="0">
                  <c:v>0</c:v>
                </c:pt>
                <c:pt idx="1">
                  <c:v>0</c:v>
                </c:pt>
              </c:numCache>
            </c:numRef>
          </c:val>
          <c:extLst>
            <c:ext xmlns:c16="http://schemas.microsoft.com/office/drawing/2014/chart" uri="{C3380CC4-5D6E-409C-BE32-E72D297353CC}">
              <c16:uniqueId val="{00000008-831E-44CC-B799-5F7C0A6F4A36}"/>
            </c:ext>
          </c:extLst>
        </c:ser>
        <c:ser>
          <c:idx val="3"/>
          <c:order val="3"/>
          <c:tx>
            <c:strRef>
              <c:f>'月間の収支計画(小売・サービス) '!$H$98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831E-44CC-B799-5F7C0A6F4A36}"/>
                </c:ext>
              </c:extLst>
            </c:dLbl>
            <c:dLbl>
              <c:idx val="1"/>
              <c:delete val="1"/>
              <c:extLst>
                <c:ext xmlns:c15="http://schemas.microsoft.com/office/drawing/2012/chart" uri="{CE6537A1-D6FC-4f65-9D91-7224C49458BB}"/>
                <c:ext xmlns:c16="http://schemas.microsoft.com/office/drawing/2014/chart" uri="{C3380CC4-5D6E-409C-BE32-E72D297353CC}">
                  <c16:uniqueId val="{0000000A-831E-44CC-B799-5F7C0A6F4A36}"/>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'!$I$98:$J$98</c:f>
              <c:numCache>
                <c:formatCode>#,##0_);[Red]\(#,##0\)</c:formatCode>
                <c:ptCount val="2"/>
                <c:pt idx="0">
                  <c:v>0</c:v>
                </c:pt>
                <c:pt idx="1">
                  <c:v>0</c:v>
                </c:pt>
              </c:numCache>
            </c:numRef>
          </c:val>
          <c:extLst>
            <c:ext xmlns:c16="http://schemas.microsoft.com/office/drawing/2014/chart" uri="{C3380CC4-5D6E-409C-BE32-E72D297353CC}">
              <c16:uniqueId val="{0000000B-831E-44CC-B799-5F7C0A6F4A36}"/>
            </c:ext>
          </c:extLst>
        </c:ser>
        <c:ser>
          <c:idx val="4"/>
          <c:order val="4"/>
          <c:tx>
            <c:strRef>
              <c:f>'月間の収支計画(小売・サービス) '!$H$99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C-831E-44CC-B799-5F7C0A6F4A36}"/>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D-831E-44CC-B799-5F7C0A6F4A36}"/>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'月間の収支計画(小売・サービス) '!$I$99:$J$99</c:f>
              <c:numCache>
                <c:formatCode>#,##0_);[Red]\(#,##0\)</c:formatCode>
                <c:ptCount val="2"/>
                <c:pt idx="0">
                  <c:v>0</c:v>
                </c:pt>
                <c:pt idx="1">
                  <c:v>0</c:v>
                </c:pt>
              </c:numCache>
            </c:numRef>
          </c:val>
          <c:extLst>
            <c:ext xmlns:c16="http://schemas.microsoft.com/office/drawing/2014/chart" uri="{C3380CC4-5D6E-409C-BE32-E72D297353CC}">
              <c16:uniqueId val="{0000000E-831E-44CC-B799-5F7C0A6F4A36}"/>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1</a:t>
            </a:r>
            <a:r>
              <a:rPr lang="ja-JP" b="1"/>
              <a:t>年後</a:t>
            </a:r>
            <a:r>
              <a:rPr lang="en-US" sz="800"/>
              <a:t>(</a:t>
            </a:r>
            <a:r>
              <a:rPr lang="ja-JP" sz="800"/>
              <a:t>単位</a:t>
            </a:r>
            <a:r>
              <a:rPr lang="en-US" sz="800"/>
              <a:t>:</a:t>
            </a:r>
            <a:r>
              <a:rPr lang="ja-JP" sz="800"/>
              <a:t>円</a:t>
            </a:r>
            <a:r>
              <a:rPr lang="en-US" sz="800"/>
              <a:t>)</a:t>
            </a:r>
            <a:endParaRPr lang="ja-JP" sz="8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'!$K$103:$K$105</c:f>
              <c:numCache>
                <c:formatCode>#,##0_);[Red]\(#,##0\)</c:formatCode>
                <c:ptCount val="3"/>
                <c:pt idx="0">
                  <c:v>0</c:v>
                </c:pt>
              </c:numCache>
            </c:numRef>
          </c:val>
          <c:extLst>
            <c:ext xmlns:c16="http://schemas.microsoft.com/office/drawing/2014/chart" uri="{C3380CC4-5D6E-409C-BE32-E72D297353CC}">
              <c16:uniqueId val="{00000000-3A40-44BF-96FE-2B36F63FBBA3}"/>
            </c:ext>
          </c:extLst>
        </c:ser>
        <c:ser>
          <c:idx val="1"/>
          <c:order val="1"/>
          <c:tx>
            <c:strRef>
              <c:f>'月間の収支計画(小売・サービス)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D331FDD9-0A78-410D-91FE-D1A556D3DFFC}" type="SERIESNAME">
                      <a:rPr lang="ja-JP" altLang="en-US" sz="105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A40-44BF-96FE-2B36F63FBBA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'!$L$103:$L$105</c:f>
              <c:numCache>
                <c:formatCode>#,##0_);[Red]\(#,##0\)</c:formatCode>
                <c:ptCount val="3"/>
                <c:pt idx="1">
                  <c:v>0</c:v>
                </c:pt>
              </c:numCache>
            </c:numRef>
          </c:val>
          <c:extLst>
            <c:ext xmlns:c16="http://schemas.microsoft.com/office/drawing/2014/chart" uri="{C3380CC4-5D6E-409C-BE32-E72D297353CC}">
              <c16:uniqueId val="{00000002-3A40-44BF-96FE-2B36F63FBBA3}"/>
            </c:ext>
          </c:extLst>
        </c:ser>
        <c:ser>
          <c:idx val="2"/>
          <c:order val="2"/>
          <c:tx>
            <c:strRef>
              <c:f>'月間の収支計画(小売・サービス)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A40-44BF-96FE-2B36F63FBBA3}"/>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'!$M$103:$M$105</c:f>
              <c:numCache>
                <c:formatCode>#,##0_);[Red]\(#,##0\)</c:formatCode>
                <c:ptCount val="3"/>
                <c:pt idx="1">
                  <c:v>0</c:v>
                </c:pt>
              </c:numCache>
            </c:numRef>
          </c:val>
          <c:extLst>
            <c:ext xmlns:c16="http://schemas.microsoft.com/office/drawing/2014/chart" uri="{C3380CC4-5D6E-409C-BE32-E72D297353CC}">
              <c16:uniqueId val="{00000004-3A40-44BF-96FE-2B36F63FBBA3}"/>
            </c:ext>
          </c:extLst>
        </c:ser>
        <c:ser>
          <c:idx val="3"/>
          <c:order val="3"/>
          <c:tx>
            <c:strRef>
              <c:f>'月間の収支計画(小売・サービス)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3A40-44BF-96FE-2B36F63FBBA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'!$N$103:$N$105</c:f>
              <c:numCache>
                <c:formatCode>#,##0_);[Red]\(#,##0\)</c:formatCode>
                <c:ptCount val="3"/>
                <c:pt idx="2">
                  <c:v>0</c:v>
                </c:pt>
              </c:numCache>
            </c:numRef>
          </c:val>
          <c:extLst>
            <c:ext xmlns:c16="http://schemas.microsoft.com/office/drawing/2014/chart" uri="{C3380CC4-5D6E-409C-BE32-E72D297353CC}">
              <c16:uniqueId val="{00000006-3A40-44BF-96FE-2B36F63FBBA3}"/>
            </c:ext>
          </c:extLst>
        </c:ser>
        <c:ser>
          <c:idx val="4"/>
          <c:order val="4"/>
          <c:tx>
            <c:strRef>
              <c:f>'月間の収支計画(小売・サービス)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'!$O$103:$O$105</c:f>
              <c:numCache>
                <c:formatCode>#,##0_);[Red]\(#,##0\)</c:formatCode>
                <c:ptCount val="3"/>
                <c:pt idx="2">
                  <c:v>0</c:v>
                </c:pt>
              </c:numCache>
            </c:numRef>
          </c:val>
          <c:extLst>
            <c:ext xmlns:c16="http://schemas.microsoft.com/office/drawing/2014/chart" uri="{C3380CC4-5D6E-409C-BE32-E72D297353CC}">
              <c16:uniqueId val="{00000007-3A40-44BF-96FE-2B36F63FBBA3}"/>
            </c:ext>
          </c:extLst>
        </c:ser>
        <c:ser>
          <c:idx val="5"/>
          <c:order val="5"/>
          <c:tx>
            <c:strRef>
              <c:f>'月間の収支計画(小売・サービス)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'!$P$103:$P$105</c:f>
              <c:numCache>
                <c:formatCode>#,##0_);[Red]\(#,##0\)</c:formatCode>
                <c:ptCount val="3"/>
                <c:pt idx="2">
                  <c:v>0</c:v>
                </c:pt>
              </c:numCache>
            </c:numRef>
          </c:val>
          <c:extLst>
            <c:ext xmlns:c16="http://schemas.microsoft.com/office/drawing/2014/chart" uri="{C3380CC4-5D6E-409C-BE32-E72D297353CC}">
              <c16:uniqueId val="{00000008-3A40-44BF-96FE-2B36F63FBBA3}"/>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ja-JP" b="1"/>
              <a:t>創業時</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'!$C$103:$C$105</c:f>
              <c:numCache>
                <c:formatCode>#,##0_);[Red]\(#,##0\)</c:formatCode>
                <c:ptCount val="3"/>
                <c:pt idx="0">
                  <c:v>0</c:v>
                </c:pt>
              </c:numCache>
            </c:numRef>
          </c:val>
          <c:extLst>
            <c:ext xmlns:c16="http://schemas.microsoft.com/office/drawing/2014/chart" uri="{C3380CC4-5D6E-409C-BE32-E72D297353CC}">
              <c16:uniqueId val="{00000000-B595-49DD-A7E5-13B50844A60A}"/>
            </c:ext>
          </c:extLst>
        </c:ser>
        <c:ser>
          <c:idx val="1"/>
          <c:order val="1"/>
          <c:tx>
            <c:strRef>
              <c:f>'月間の収支計画(小売・サービス)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3C24F898-83CC-45F2-A8A4-5B0B1ECB1F19}" type="SERIESNAME">
                      <a:rPr lang="ja-JP" altLang="en-US" sz="105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595-49DD-A7E5-13B50844A60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'!$D$103:$D$105</c:f>
              <c:numCache>
                <c:formatCode>#,##0_);[Red]\(#,##0\)</c:formatCode>
                <c:ptCount val="3"/>
                <c:pt idx="1">
                  <c:v>0</c:v>
                </c:pt>
              </c:numCache>
            </c:numRef>
          </c:val>
          <c:extLst>
            <c:ext xmlns:c16="http://schemas.microsoft.com/office/drawing/2014/chart" uri="{C3380CC4-5D6E-409C-BE32-E72D297353CC}">
              <c16:uniqueId val="{00000002-B595-49DD-A7E5-13B50844A60A}"/>
            </c:ext>
          </c:extLst>
        </c:ser>
        <c:ser>
          <c:idx val="2"/>
          <c:order val="2"/>
          <c:tx>
            <c:strRef>
              <c:f>'月間の収支計画(小売・サービス)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B595-49DD-A7E5-13B50844A60A}"/>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'!$E$103:$E$105</c:f>
              <c:numCache>
                <c:formatCode>#,##0_);[Red]\(#,##0\)</c:formatCode>
                <c:ptCount val="3"/>
                <c:pt idx="1">
                  <c:v>0</c:v>
                </c:pt>
              </c:numCache>
            </c:numRef>
          </c:val>
          <c:extLst>
            <c:ext xmlns:c16="http://schemas.microsoft.com/office/drawing/2014/chart" uri="{C3380CC4-5D6E-409C-BE32-E72D297353CC}">
              <c16:uniqueId val="{00000004-B595-49DD-A7E5-13B50844A60A}"/>
            </c:ext>
          </c:extLst>
        </c:ser>
        <c:ser>
          <c:idx val="3"/>
          <c:order val="3"/>
          <c:tx>
            <c:strRef>
              <c:f>'月間の収支計画(小売・サービス)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595-49DD-A7E5-13B50844A60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'!$F$103:$F$105</c:f>
              <c:numCache>
                <c:formatCode>#,##0_);[Red]\(#,##0\)</c:formatCode>
                <c:ptCount val="3"/>
                <c:pt idx="2">
                  <c:v>0</c:v>
                </c:pt>
              </c:numCache>
            </c:numRef>
          </c:val>
          <c:extLst>
            <c:ext xmlns:c16="http://schemas.microsoft.com/office/drawing/2014/chart" uri="{C3380CC4-5D6E-409C-BE32-E72D297353CC}">
              <c16:uniqueId val="{00000006-B595-49DD-A7E5-13B50844A60A}"/>
            </c:ext>
          </c:extLst>
        </c:ser>
        <c:ser>
          <c:idx val="4"/>
          <c:order val="4"/>
          <c:tx>
            <c:strRef>
              <c:f>'月間の収支計画(小売・サービス)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'!$G$103:$G$105</c:f>
              <c:numCache>
                <c:formatCode>#,##0_);[Red]\(#,##0\)</c:formatCode>
                <c:ptCount val="3"/>
                <c:pt idx="2">
                  <c:v>0</c:v>
                </c:pt>
              </c:numCache>
            </c:numRef>
          </c:val>
          <c:extLst>
            <c:ext xmlns:c16="http://schemas.microsoft.com/office/drawing/2014/chart" uri="{C3380CC4-5D6E-409C-BE32-E72D297353CC}">
              <c16:uniqueId val="{00000007-B595-49DD-A7E5-13B50844A60A}"/>
            </c:ext>
          </c:extLst>
        </c:ser>
        <c:ser>
          <c:idx val="5"/>
          <c:order val="5"/>
          <c:tx>
            <c:strRef>
              <c:f>'月間の収支計画(小売・サービス)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'!$H$103:$H$105</c:f>
              <c:numCache>
                <c:formatCode>#,##0_);[Red]\(#,##0\)</c:formatCode>
                <c:ptCount val="3"/>
                <c:pt idx="2">
                  <c:v>0</c:v>
                </c:pt>
              </c:numCache>
            </c:numRef>
          </c:val>
          <c:extLst>
            <c:ext xmlns:c16="http://schemas.microsoft.com/office/drawing/2014/chart" uri="{C3380CC4-5D6E-409C-BE32-E72D297353CC}">
              <c16:uniqueId val="{00000008-B595-49DD-A7E5-13B50844A60A}"/>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b="1"/>
              <a:t>3</a:t>
            </a:r>
            <a:r>
              <a:rPr lang="ja-JP" b="1"/>
              <a:t>年後</a:t>
            </a:r>
            <a:r>
              <a:rPr lang="en-US" sz="800"/>
              <a:t>(</a:t>
            </a:r>
            <a:r>
              <a:rPr lang="ja-JP" sz="800"/>
              <a:t>単位</a:t>
            </a:r>
            <a:r>
              <a:rPr lang="en-US" sz="800"/>
              <a:t>:</a:t>
            </a:r>
            <a:r>
              <a:rPr lang="ja-JP" sz="800"/>
              <a:t>円</a:t>
            </a:r>
            <a:r>
              <a:rPr lang="en-US" sz="800"/>
              <a:t>)</a:t>
            </a:r>
            <a:endParaRPr lang="ja-JP" sz="800"/>
          </a:p>
        </c:rich>
      </c:tx>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'!$S$103:$S$105</c:f>
              <c:numCache>
                <c:formatCode>#,##0_);[Red]\(#,##0\)</c:formatCode>
                <c:ptCount val="3"/>
                <c:pt idx="0">
                  <c:v>0</c:v>
                </c:pt>
              </c:numCache>
            </c:numRef>
          </c:val>
          <c:extLst>
            <c:ext xmlns:c16="http://schemas.microsoft.com/office/drawing/2014/chart" uri="{C3380CC4-5D6E-409C-BE32-E72D297353CC}">
              <c16:uniqueId val="{00000000-25CB-4340-BF72-46FCD6FCAA63}"/>
            </c:ext>
          </c:extLst>
        </c:ser>
        <c:ser>
          <c:idx val="1"/>
          <c:order val="1"/>
          <c:tx>
            <c:strRef>
              <c:f>'月間の収支計画(小売・サービス)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'!$T$103:$T$105</c:f>
              <c:numCache>
                <c:formatCode>#,##0_);[Red]\(#,##0\)</c:formatCode>
                <c:ptCount val="3"/>
                <c:pt idx="1">
                  <c:v>0</c:v>
                </c:pt>
              </c:numCache>
            </c:numRef>
          </c:val>
          <c:extLst>
            <c:ext xmlns:c16="http://schemas.microsoft.com/office/drawing/2014/chart" uri="{C3380CC4-5D6E-409C-BE32-E72D297353CC}">
              <c16:uniqueId val="{00000001-25CB-4340-BF72-46FCD6FCAA63}"/>
            </c:ext>
          </c:extLst>
        </c:ser>
        <c:ser>
          <c:idx val="2"/>
          <c:order val="2"/>
          <c:tx>
            <c:strRef>
              <c:f>'月間の収支計画(小売・サービス)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25CB-4340-BF72-46FCD6FCAA63}"/>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'!$U$103:$U$105</c:f>
              <c:numCache>
                <c:formatCode>#,##0_);[Red]\(#,##0\)</c:formatCode>
                <c:ptCount val="3"/>
                <c:pt idx="1">
                  <c:v>0</c:v>
                </c:pt>
              </c:numCache>
            </c:numRef>
          </c:val>
          <c:extLst>
            <c:ext xmlns:c16="http://schemas.microsoft.com/office/drawing/2014/chart" uri="{C3380CC4-5D6E-409C-BE32-E72D297353CC}">
              <c16:uniqueId val="{00000003-25CB-4340-BF72-46FCD6FCAA63}"/>
            </c:ext>
          </c:extLst>
        </c:ser>
        <c:ser>
          <c:idx val="3"/>
          <c:order val="3"/>
          <c:tx>
            <c:strRef>
              <c:f>'月間の収支計画(小売・サービス) '!$V$102</c:f>
              <c:strCache>
                <c:ptCount val="1"/>
                <c:pt idx="0">
                  <c:v>利益</c:v>
                </c:pt>
              </c:strCache>
            </c:strRef>
          </c:tx>
          <c:spPr>
            <a:gradFill>
              <a:gsLst>
                <a:gs pos="0">
                  <a:schemeClr val="accent2">
                    <a:lumMod val="0"/>
                    <a:lumOff val="100000"/>
                  </a:schemeClr>
                </a:gs>
                <a:gs pos="0">
                  <a:schemeClr val="accent2">
                    <a:lumMod val="0"/>
                    <a:lumOff val="100000"/>
                  </a:schemeClr>
                </a:gs>
                <a:gs pos="100000">
                  <a:schemeClr val="accent2">
                    <a:lumMod val="100000"/>
                  </a:schemeClr>
                </a:gs>
              </a:gsLst>
              <a:lin ang="5400000" scaled="1"/>
            </a:gradFill>
            <a:ln>
              <a:noFill/>
            </a:ln>
            <a:effectLst/>
          </c:spPr>
          <c:invertIfNegative val="0"/>
          <c:dLbls>
            <c:dLbl>
              <c:idx val="2"/>
              <c:layout/>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25CB-4340-BF72-46FCD6FCAA63}"/>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'!$V$103:$V$105</c:f>
              <c:numCache>
                <c:formatCode>#,##0_);[Red]\(#,##0\)</c:formatCode>
                <c:ptCount val="3"/>
                <c:pt idx="2">
                  <c:v>0</c:v>
                </c:pt>
              </c:numCache>
            </c:numRef>
          </c:val>
          <c:extLst>
            <c:ext xmlns:c16="http://schemas.microsoft.com/office/drawing/2014/chart" uri="{C3380CC4-5D6E-409C-BE32-E72D297353CC}">
              <c16:uniqueId val="{00000005-25CB-4340-BF72-46FCD6FCAA63}"/>
            </c:ext>
          </c:extLst>
        </c:ser>
        <c:ser>
          <c:idx val="4"/>
          <c:order val="4"/>
          <c:tx>
            <c:strRef>
              <c:f>'月間の収支計画(小売・サービス)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'!$W$103:$W$105</c:f>
              <c:numCache>
                <c:formatCode>#,##0_);[Red]\(#,##0\)</c:formatCode>
                <c:ptCount val="3"/>
                <c:pt idx="2">
                  <c:v>0</c:v>
                </c:pt>
              </c:numCache>
            </c:numRef>
          </c:val>
          <c:extLst>
            <c:ext xmlns:c16="http://schemas.microsoft.com/office/drawing/2014/chart" uri="{C3380CC4-5D6E-409C-BE32-E72D297353CC}">
              <c16:uniqueId val="{00000006-25CB-4340-BF72-46FCD6FCAA63}"/>
            </c:ext>
          </c:extLst>
        </c:ser>
        <c:ser>
          <c:idx val="5"/>
          <c:order val="5"/>
          <c:tx>
            <c:strRef>
              <c:f>'月間の収支計画(小売・サービス)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'!$X$103:$X$105</c:f>
              <c:numCache>
                <c:formatCode>#,##0_);[Red]\(#,##0\)</c:formatCode>
                <c:ptCount val="3"/>
                <c:pt idx="2">
                  <c:v>0</c:v>
                </c:pt>
              </c:numCache>
            </c:numRef>
          </c:val>
          <c:extLst>
            <c:ext xmlns:c16="http://schemas.microsoft.com/office/drawing/2014/chart" uri="{C3380CC4-5D6E-409C-BE32-E72D297353CC}">
              <c16:uniqueId val="{00000007-25CB-4340-BF72-46FCD6FCAA63}"/>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en-US" b="1"/>
              <a:t>1</a:t>
            </a:r>
            <a:r>
              <a:rPr lang="ja-JP" b="1"/>
              <a:t>年後</a:t>
            </a:r>
            <a:r>
              <a:rPr lang="en-US" sz="800"/>
              <a:t>(</a:t>
            </a:r>
            <a:r>
              <a:rPr lang="ja-JP" sz="800"/>
              <a:t>単位</a:t>
            </a:r>
            <a:r>
              <a:rPr lang="en-US" sz="800"/>
              <a:t>:</a:t>
            </a:r>
            <a:r>
              <a:rPr lang="ja-JP" sz="800"/>
              <a:t>円</a:t>
            </a:r>
            <a:r>
              <a:rPr lang="en-US" sz="800"/>
              <a:t>)</a:t>
            </a:r>
            <a:endParaRPr lang="ja-JP" sz="8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'!$K$103:$K$105</c:f>
              <c:numCache>
                <c:formatCode>#,##0_);[Red]\(#,##0\)</c:formatCode>
                <c:ptCount val="3"/>
                <c:pt idx="0">
                  <c:v>0</c:v>
                </c:pt>
              </c:numCache>
            </c:numRef>
          </c:val>
          <c:extLst>
            <c:ext xmlns:c16="http://schemas.microsoft.com/office/drawing/2014/chart" uri="{C3380CC4-5D6E-409C-BE32-E72D297353CC}">
              <c16:uniqueId val="{00000000-E0DF-4047-920C-6423420BB53E}"/>
            </c:ext>
          </c:extLst>
        </c:ser>
        <c:ser>
          <c:idx val="1"/>
          <c:order val="1"/>
          <c:tx>
            <c:strRef>
              <c:f>'月間の収支計画(小売・サービス)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D331FDD9-0A78-410D-91FE-D1A556D3DFFC}" type="SERIESNAME">
                      <a:rPr lang="ja-JP" altLang="en-US" sz="105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0DF-4047-920C-6423420BB53E}"/>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'!$L$103:$L$105</c:f>
              <c:numCache>
                <c:formatCode>#,##0_);[Red]\(#,##0\)</c:formatCode>
                <c:ptCount val="3"/>
                <c:pt idx="1">
                  <c:v>0</c:v>
                </c:pt>
              </c:numCache>
            </c:numRef>
          </c:val>
          <c:extLst>
            <c:ext xmlns:c16="http://schemas.microsoft.com/office/drawing/2014/chart" uri="{C3380CC4-5D6E-409C-BE32-E72D297353CC}">
              <c16:uniqueId val="{00000002-E0DF-4047-920C-6423420BB53E}"/>
            </c:ext>
          </c:extLst>
        </c:ser>
        <c:ser>
          <c:idx val="2"/>
          <c:order val="2"/>
          <c:tx>
            <c:strRef>
              <c:f>'月間の収支計画(小売・サービス)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0DF-4047-920C-6423420BB53E}"/>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'!$M$103:$M$105</c:f>
              <c:numCache>
                <c:formatCode>#,##0_);[Red]\(#,##0\)</c:formatCode>
                <c:ptCount val="3"/>
                <c:pt idx="1">
                  <c:v>0</c:v>
                </c:pt>
              </c:numCache>
            </c:numRef>
          </c:val>
          <c:extLst>
            <c:ext xmlns:c16="http://schemas.microsoft.com/office/drawing/2014/chart" uri="{C3380CC4-5D6E-409C-BE32-E72D297353CC}">
              <c16:uniqueId val="{00000004-E0DF-4047-920C-6423420BB53E}"/>
            </c:ext>
          </c:extLst>
        </c:ser>
        <c:ser>
          <c:idx val="3"/>
          <c:order val="3"/>
          <c:tx>
            <c:strRef>
              <c:f>'月間の収支計画(小売・サービス) '!$N$102</c:f>
              <c:strCache>
                <c:ptCount val="1"/>
                <c:pt idx="0">
                  <c:v>利益</c:v>
                </c:pt>
              </c:strCache>
            </c:strRef>
          </c:tx>
          <c:spPr>
            <a:gradFill flip="none" rotWithShape="1">
              <a:gsLst>
                <a:gs pos="0">
                  <a:schemeClr val="accent2">
                    <a:lumMod val="0"/>
                    <a:lumOff val="100000"/>
                  </a:schemeClr>
                </a:gs>
                <a:gs pos="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0DF-4047-920C-6423420BB53E}"/>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'!$N$103:$N$105</c:f>
              <c:numCache>
                <c:formatCode>#,##0_);[Red]\(#,##0\)</c:formatCode>
                <c:ptCount val="3"/>
                <c:pt idx="2">
                  <c:v>0</c:v>
                </c:pt>
              </c:numCache>
            </c:numRef>
          </c:val>
          <c:extLst>
            <c:ext xmlns:c16="http://schemas.microsoft.com/office/drawing/2014/chart" uri="{C3380CC4-5D6E-409C-BE32-E72D297353CC}">
              <c16:uniqueId val="{00000006-E0DF-4047-920C-6423420BB53E}"/>
            </c:ext>
          </c:extLst>
        </c:ser>
        <c:ser>
          <c:idx val="4"/>
          <c:order val="4"/>
          <c:tx>
            <c:strRef>
              <c:f>'月間の収支計画(小売・サービス)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'!$O$103:$O$105</c:f>
              <c:numCache>
                <c:formatCode>#,##0_);[Red]\(#,##0\)</c:formatCode>
                <c:ptCount val="3"/>
                <c:pt idx="2">
                  <c:v>0</c:v>
                </c:pt>
              </c:numCache>
            </c:numRef>
          </c:val>
          <c:extLst>
            <c:ext xmlns:c16="http://schemas.microsoft.com/office/drawing/2014/chart" uri="{C3380CC4-5D6E-409C-BE32-E72D297353CC}">
              <c16:uniqueId val="{00000007-E0DF-4047-920C-6423420BB53E}"/>
            </c:ext>
          </c:extLst>
        </c:ser>
        <c:ser>
          <c:idx val="5"/>
          <c:order val="5"/>
          <c:tx>
            <c:strRef>
              <c:f>'月間の収支計画(小売・サービス)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'!$P$103:$P$105</c:f>
              <c:numCache>
                <c:formatCode>#,##0_);[Red]\(#,##0\)</c:formatCode>
                <c:ptCount val="3"/>
                <c:pt idx="2">
                  <c:v>0</c:v>
                </c:pt>
              </c:numCache>
            </c:numRef>
          </c:val>
          <c:extLst>
            <c:ext xmlns:c16="http://schemas.microsoft.com/office/drawing/2014/chart" uri="{C3380CC4-5D6E-409C-BE32-E72D297353CC}">
              <c16:uniqueId val="{00000008-E0DF-4047-920C-6423420BB53E}"/>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r>
              <a:rPr lang="ja-JP" b="1"/>
              <a:t>創業時</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'!$C$103:$C$105</c:f>
              <c:numCache>
                <c:formatCode>#,##0_);[Red]\(#,##0\)</c:formatCode>
                <c:ptCount val="3"/>
                <c:pt idx="0">
                  <c:v>0</c:v>
                </c:pt>
              </c:numCache>
            </c:numRef>
          </c:val>
          <c:extLst>
            <c:ext xmlns:c16="http://schemas.microsoft.com/office/drawing/2014/chart" uri="{C3380CC4-5D6E-409C-BE32-E72D297353CC}">
              <c16:uniqueId val="{00000000-7F8B-4977-9568-EFA8CFFE8B68}"/>
            </c:ext>
          </c:extLst>
        </c:ser>
        <c:ser>
          <c:idx val="1"/>
          <c:order val="1"/>
          <c:tx>
            <c:strRef>
              <c:f>'月間の収支計画(小売・サービス)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3C24F898-83CC-45F2-A8A4-5B0B1ECB1F19}" type="SERIESNAME">
                      <a:rPr lang="ja-JP" altLang="en-US" sz="105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7F8B-4977-9568-EFA8CFFE8B68}"/>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'!$D$103:$D$105</c:f>
              <c:numCache>
                <c:formatCode>#,##0_);[Red]\(#,##0\)</c:formatCode>
                <c:ptCount val="3"/>
                <c:pt idx="1">
                  <c:v>0</c:v>
                </c:pt>
              </c:numCache>
            </c:numRef>
          </c:val>
          <c:extLst>
            <c:ext xmlns:c16="http://schemas.microsoft.com/office/drawing/2014/chart" uri="{C3380CC4-5D6E-409C-BE32-E72D297353CC}">
              <c16:uniqueId val="{00000002-7F8B-4977-9568-EFA8CFFE8B68}"/>
            </c:ext>
          </c:extLst>
        </c:ser>
        <c:ser>
          <c:idx val="2"/>
          <c:order val="2"/>
          <c:tx>
            <c:strRef>
              <c:f>'月間の収支計画(小売・サービス)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F8B-4977-9568-EFA8CFFE8B68}"/>
                </c:ext>
              </c:extLst>
            </c:dLbl>
            <c:spPr>
              <a:noFill/>
              <a:ln>
                <a:noFill/>
              </a:ln>
              <a:effectLst/>
            </c:spPr>
            <c:txPr>
              <a:bodyPr rot="0" spcFirstLastPara="1" vertOverflow="ellipsis" vert="horz" wrap="square" anchor="ctr" anchorCtr="1"/>
              <a:lstStyle/>
              <a:p>
                <a:pPr algn="ct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'!$E$103:$E$105</c:f>
              <c:numCache>
                <c:formatCode>#,##0_);[Red]\(#,##0\)</c:formatCode>
                <c:ptCount val="3"/>
                <c:pt idx="1">
                  <c:v>0</c:v>
                </c:pt>
              </c:numCache>
            </c:numRef>
          </c:val>
          <c:extLst>
            <c:ext xmlns:c16="http://schemas.microsoft.com/office/drawing/2014/chart" uri="{C3380CC4-5D6E-409C-BE32-E72D297353CC}">
              <c16:uniqueId val="{00000004-7F8B-4977-9568-EFA8CFFE8B68}"/>
            </c:ext>
          </c:extLst>
        </c:ser>
        <c:ser>
          <c:idx val="3"/>
          <c:order val="3"/>
          <c:tx>
            <c:strRef>
              <c:f>'月間の収支計画(小売・サービス) '!$F$102</c:f>
              <c:strCache>
                <c:ptCount val="1"/>
                <c:pt idx="0">
                  <c:v>利益</c:v>
                </c:pt>
              </c:strCache>
            </c:strRef>
          </c:tx>
          <c:spPr>
            <a:gradFill flip="none" rotWithShape="1">
              <a:gsLst>
                <a:gs pos="0">
                  <a:schemeClr val="accent2">
                    <a:lumMod val="0"/>
                    <a:lumOff val="100000"/>
                  </a:schemeClr>
                </a:gs>
                <a:gs pos="0">
                  <a:schemeClr val="accent2">
                    <a:lumMod val="0"/>
                    <a:lumOff val="100000"/>
                  </a:schemeClr>
                </a:gs>
                <a:gs pos="100000">
                  <a:schemeClr val="accent2">
                    <a:lumMod val="100000"/>
                  </a:schemeClr>
                </a:gs>
              </a:gsLst>
              <a:lin ang="5400000" scaled="1"/>
              <a:tileRect/>
            </a:gradFill>
            <a:ln>
              <a:noFill/>
            </a:ln>
            <a:effectLst/>
          </c:spPr>
          <c:invertIfNegative val="0"/>
          <c:dLbls>
            <c:dLbl>
              <c:idx val="2"/>
              <c:layout/>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7F8B-4977-9568-EFA8CFFE8B68}"/>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'!$F$103:$F$105</c:f>
              <c:numCache>
                <c:formatCode>#,##0_);[Red]\(#,##0\)</c:formatCode>
                <c:ptCount val="3"/>
                <c:pt idx="2">
                  <c:v>0</c:v>
                </c:pt>
              </c:numCache>
            </c:numRef>
          </c:val>
          <c:extLst>
            <c:ext xmlns:c16="http://schemas.microsoft.com/office/drawing/2014/chart" uri="{C3380CC4-5D6E-409C-BE32-E72D297353CC}">
              <c16:uniqueId val="{00000006-7F8B-4977-9568-EFA8CFFE8B68}"/>
            </c:ext>
          </c:extLst>
        </c:ser>
        <c:ser>
          <c:idx val="4"/>
          <c:order val="4"/>
          <c:tx>
            <c:strRef>
              <c:f>'月間の収支計画(小売・サービス)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'!$G$103:$G$105</c:f>
              <c:numCache>
                <c:formatCode>#,##0_);[Red]\(#,##0\)</c:formatCode>
                <c:ptCount val="3"/>
                <c:pt idx="2">
                  <c:v>0</c:v>
                </c:pt>
              </c:numCache>
            </c:numRef>
          </c:val>
          <c:extLst>
            <c:ext xmlns:c16="http://schemas.microsoft.com/office/drawing/2014/chart" uri="{C3380CC4-5D6E-409C-BE32-E72D297353CC}">
              <c16:uniqueId val="{00000007-7F8B-4977-9568-EFA8CFFE8B68}"/>
            </c:ext>
          </c:extLst>
        </c:ser>
        <c:ser>
          <c:idx val="5"/>
          <c:order val="5"/>
          <c:tx>
            <c:strRef>
              <c:f>'月間の収支計画(小売・サービス)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'!$H$103:$H$105</c:f>
              <c:numCache>
                <c:formatCode>#,##0_);[Red]\(#,##0\)</c:formatCode>
                <c:ptCount val="3"/>
                <c:pt idx="2">
                  <c:v>0</c:v>
                </c:pt>
              </c:numCache>
            </c:numRef>
          </c:val>
          <c:extLst>
            <c:ext xmlns:c16="http://schemas.microsoft.com/office/drawing/2014/chart" uri="{C3380CC4-5D6E-409C-BE32-E72D297353CC}">
              <c16:uniqueId val="{00000008-7F8B-4977-9568-EFA8CFFE8B68}"/>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'!$C$103:$C$105</c:f>
              <c:numCache>
                <c:formatCode>#,##0_);[Red]\(#,##0\)</c:formatCode>
                <c:ptCount val="3"/>
                <c:pt idx="0">
                  <c:v>0</c:v>
                </c:pt>
              </c:numCache>
            </c:numRef>
          </c:val>
          <c:extLst>
            <c:ext xmlns:c16="http://schemas.microsoft.com/office/drawing/2014/chart" uri="{C3380CC4-5D6E-409C-BE32-E72D297353CC}">
              <c16:uniqueId val="{00000000-D273-4B45-A41F-15F7EC5437A2}"/>
            </c:ext>
          </c:extLst>
        </c:ser>
        <c:ser>
          <c:idx val="1"/>
          <c:order val="1"/>
          <c:tx>
            <c:strRef>
              <c:f>'月間の収支計画(小売・サービス) '!$D$102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273-4B45-A41F-15F7EC5437A2}"/>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'!$D$103:$D$105</c:f>
              <c:numCache>
                <c:formatCode>#,##0_);[Red]\(#,##0\)</c:formatCode>
                <c:ptCount val="3"/>
                <c:pt idx="1">
                  <c:v>0</c:v>
                </c:pt>
              </c:numCache>
            </c:numRef>
          </c:val>
          <c:extLst>
            <c:ext xmlns:c16="http://schemas.microsoft.com/office/drawing/2014/chart" uri="{C3380CC4-5D6E-409C-BE32-E72D297353CC}">
              <c16:uniqueId val="{00000002-D273-4B45-A41F-15F7EC5437A2}"/>
            </c:ext>
          </c:extLst>
        </c:ser>
        <c:ser>
          <c:idx val="2"/>
          <c:order val="2"/>
          <c:tx>
            <c:strRef>
              <c:f>'月間の収支計画(小売・サービス) '!$E$102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273-4B45-A41F-15F7EC5437A2}"/>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'!$E$103:$E$105</c:f>
              <c:numCache>
                <c:formatCode>#,##0_);[Red]\(#,##0\)</c:formatCode>
                <c:ptCount val="3"/>
                <c:pt idx="1">
                  <c:v>0</c:v>
                </c:pt>
              </c:numCache>
            </c:numRef>
          </c:val>
          <c:extLst>
            <c:ext xmlns:c16="http://schemas.microsoft.com/office/drawing/2014/chart" uri="{C3380CC4-5D6E-409C-BE32-E72D297353CC}">
              <c16:uniqueId val="{00000004-D273-4B45-A41F-15F7EC5437A2}"/>
            </c:ext>
          </c:extLst>
        </c:ser>
        <c:ser>
          <c:idx val="3"/>
          <c:order val="3"/>
          <c:tx>
            <c:strRef>
              <c:f>'月間の収支計画(小売・サービス) '!$F$102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273-4B45-A41F-15F7EC5437A2}"/>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'!$F$103:$F$105</c:f>
              <c:numCache>
                <c:formatCode>#,##0_);[Red]\(#,##0\)</c:formatCode>
                <c:ptCount val="3"/>
                <c:pt idx="2">
                  <c:v>0</c:v>
                </c:pt>
              </c:numCache>
            </c:numRef>
          </c:val>
          <c:extLst>
            <c:ext xmlns:c16="http://schemas.microsoft.com/office/drawing/2014/chart" uri="{C3380CC4-5D6E-409C-BE32-E72D297353CC}">
              <c16:uniqueId val="{00000006-D273-4B45-A41F-15F7EC5437A2}"/>
            </c:ext>
          </c:extLst>
        </c:ser>
        <c:ser>
          <c:idx val="4"/>
          <c:order val="4"/>
          <c:tx>
            <c:strRef>
              <c:f>'月間の収支計画(小売・サービス) '!$G$102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'!$G$103:$G$105</c:f>
              <c:numCache>
                <c:formatCode>#,##0_);[Red]\(#,##0\)</c:formatCode>
                <c:ptCount val="3"/>
                <c:pt idx="2">
                  <c:v>0</c:v>
                </c:pt>
              </c:numCache>
            </c:numRef>
          </c:val>
          <c:extLst>
            <c:ext xmlns:c16="http://schemas.microsoft.com/office/drawing/2014/chart" uri="{C3380CC4-5D6E-409C-BE32-E72D297353CC}">
              <c16:uniqueId val="{00000007-D273-4B45-A41F-15F7EC5437A2}"/>
            </c:ext>
          </c:extLst>
        </c:ser>
        <c:ser>
          <c:idx val="5"/>
          <c:order val="5"/>
          <c:tx>
            <c:strRef>
              <c:f>'月間の収支計画(小売・サービス) '!$H$102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'!$B$103:$B$105</c:f>
              <c:strCache>
                <c:ptCount val="3"/>
                <c:pt idx="0">
                  <c:v>売上高</c:v>
                </c:pt>
                <c:pt idx="1">
                  <c:v>原価・売上総利益</c:v>
                </c:pt>
                <c:pt idx="2">
                  <c:v>販管費・営業利益</c:v>
                </c:pt>
              </c:strCache>
            </c:strRef>
          </c:cat>
          <c:val>
            <c:numRef>
              <c:f>'月間の収支計画(小売・サービス) '!$H$103:$H$105</c:f>
              <c:numCache>
                <c:formatCode>#,##0_);[Red]\(#,##0\)</c:formatCode>
                <c:ptCount val="3"/>
                <c:pt idx="2">
                  <c:v>0</c:v>
                </c:pt>
              </c:numCache>
            </c:numRef>
          </c:val>
          <c:extLst>
            <c:ext xmlns:c16="http://schemas.microsoft.com/office/drawing/2014/chart" uri="{C3380CC4-5D6E-409C-BE32-E72D297353CC}">
              <c16:uniqueId val="{00000008-D273-4B45-A41F-15F7EC5437A2}"/>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'!$K$103:$K$105</c:f>
              <c:numCache>
                <c:formatCode>#,##0_);[Red]\(#,##0\)</c:formatCode>
                <c:ptCount val="3"/>
                <c:pt idx="0">
                  <c:v>0</c:v>
                </c:pt>
              </c:numCache>
            </c:numRef>
          </c:val>
          <c:extLst>
            <c:ext xmlns:c16="http://schemas.microsoft.com/office/drawing/2014/chart" uri="{C3380CC4-5D6E-409C-BE32-E72D297353CC}">
              <c16:uniqueId val="{00000000-DA32-44F7-AA2E-618F6751926D}"/>
            </c:ext>
          </c:extLst>
        </c:ser>
        <c:ser>
          <c:idx val="1"/>
          <c:order val="1"/>
          <c:tx>
            <c:strRef>
              <c:f>'月間の収支計画(小売・サービス) '!$L$102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A32-44F7-AA2E-618F6751926D}"/>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'!$L$103:$L$105</c:f>
              <c:numCache>
                <c:formatCode>#,##0_);[Red]\(#,##0\)</c:formatCode>
                <c:ptCount val="3"/>
                <c:pt idx="1">
                  <c:v>0</c:v>
                </c:pt>
              </c:numCache>
            </c:numRef>
          </c:val>
          <c:extLst>
            <c:ext xmlns:c16="http://schemas.microsoft.com/office/drawing/2014/chart" uri="{C3380CC4-5D6E-409C-BE32-E72D297353CC}">
              <c16:uniqueId val="{00000002-DA32-44F7-AA2E-618F6751926D}"/>
            </c:ext>
          </c:extLst>
        </c:ser>
        <c:ser>
          <c:idx val="2"/>
          <c:order val="2"/>
          <c:tx>
            <c:strRef>
              <c:f>'月間の収支計画(小売・サービス) '!$M$102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A32-44F7-AA2E-618F6751926D}"/>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'!$M$103:$M$105</c:f>
              <c:numCache>
                <c:formatCode>#,##0_);[Red]\(#,##0\)</c:formatCode>
                <c:ptCount val="3"/>
                <c:pt idx="1">
                  <c:v>0</c:v>
                </c:pt>
              </c:numCache>
            </c:numRef>
          </c:val>
          <c:extLst>
            <c:ext xmlns:c16="http://schemas.microsoft.com/office/drawing/2014/chart" uri="{C3380CC4-5D6E-409C-BE32-E72D297353CC}">
              <c16:uniqueId val="{00000004-DA32-44F7-AA2E-618F6751926D}"/>
            </c:ext>
          </c:extLst>
        </c:ser>
        <c:ser>
          <c:idx val="3"/>
          <c:order val="3"/>
          <c:tx>
            <c:strRef>
              <c:f>'月間の収支計画(小売・サービス) '!$N$102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A32-44F7-AA2E-618F6751926D}"/>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'!$N$103:$N$105</c:f>
              <c:numCache>
                <c:formatCode>#,##0_);[Red]\(#,##0\)</c:formatCode>
                <c:ptCount val="3"/>
                <c:pt idx="2">
                  <c:v>0</c:v>
                </c:pt>
              </c:numCache>
            </c:numRef>
          </c:val>
          <c:extLst>
            <c:ext xmlns:c16="http://schemas.microsoft.com/office/drawing/2014/chart" uri="{C3380CC4-5D6E-409C-BE32-E72D297353CC}">
              <c16:uniqueId val="{00000006-DA32-44F7-AA2E-618F6751926D}"/>
            </c:ext>
          </c:extLst>
        </c:ser>
        <c:ser>
          <c:idx val="4"/>
          <c:order val="4"/>
          <c:tx>
            <c:strRef>
              <c:f>'月間の収支計画(小売・サービス) '!$O$102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'!$O$103:$O$105</c:f>
              <c:numCache>
                <c:formatCode>#,##0_);[Red]\(#,##0\)</c:formatCode>
                <c:ptCount val="3"/>
                <c:pt idx="2">
                  <c:v>0</c:v>
                </c:pt>
              </c:numCache>
            </c:numRef>
          </c:val>
          <c:extLst>
            <c:ext xmlns:c16="http://schemas.microsoft.com/office/drawing/2014/chart" uri="{C3380CC4-5D6E-409C-BE32-E72D297353CC}">
              <c16:uniqueId val="{00000007-DA32-44F7-AA2E-618F6751926D}"/>
            </c:ext>
          </c:extLst>
        </c:ser>
        <c:ser>
          <c:idx val="5"/>
          <c:order val="5"/>
          <c:tx>
            <c:strRef>
              <c:f>'月間の収支計画(小売・サービス) '!$P$102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'!$J$103:$J$105</c:f>
              <c:strCache>
                <c:ptCount val="3"/>
                <c:pt idx="0">
                  <c:v>売上高</c:v>
                </c:pt>
                <c:pt idx="1">
                  <c:v>原価・売上総利益</c:v>
                </c:pt>
                <c:pt idx="2">
                  <c:v>販管費・営業利益</c:v>
                </c:pt>
              </c:strCache>
            </c:strRef>
          </c:cat>
          <c:val>
            <c:numRef>
              <c:f>'月間の収支計画(小売・サービス) '!$P$103:$P$105</c:f>
              <c:numCache>
                <c:formatCode>#,##0_);[Red]\(#,##0\)</c:formatCode>
                <c:ptCount val="3"/>
                <c:pt idx="2">
                  <c:v>0</c:v>
                </c:pt>
              </c:numCache>
            </c:numRef>
          </c:val>
          <c:extLst>
            <c:ext xmlns:c16="http://schemas.microsoft.com/office/drawing/2014/chart" uri="{C3380CC4-5D6E-409C-BE32-E72D297353CC}">
              <c16:uniqueId val="{00000008-DA32-44F7-AA2E-618F6751926D}"/>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'月間の収支計画(小売・サービス) '!$S$102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'!$S$103:$S$105</c:f>
              <c:numCache>
                <c:formatCode>#,##0_);[Red]\(#,##0\)</c:formatCode>
                <c:ptCount val="3"/>
                <c:pt idx="0">
                  <c:v>0</c:v>
                </c:pt>
              </c:numCache>
            </c:numRef>
          </c:val>
          <c:extLst>
            <c:ext xmlns:c16="http://schemas.microsoft.com/office/drawing/2014/chart" uri="{C3380CC4-5D6E-409C-BE32-E72D297353CC}">
              <c16:uniqueId val="{00000000-D1E2-4779-A6F4-0FB5B0F82745}"/>
            </c:ext>
          </c:extLst>
        </c:ser>
        <c:ser>
          <c:idx val="1"/>
          <c:order val="1"/>
          <c:tx>
            <c:strRef>
              <c:f>'月間の収支計画(小売・サービス) '!$T$102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'!$T$103:$T$105</c:f>
              <c:numCache>
                <c:formatCode>#,##0_);[Red]\(#,##0\)</c:formatCode>
                <c:ptCount val="3"/>
                <c:pt idx="1">
                  <c:v>0</c:v>
                </c:pt>
              </c:numCache>
            </c:numRef>
          </c:val>
          <c:extLst>
            <c:ext xmlns:c16="http://schemas.microsoft.com/office/drawing/2014/chart" uri="{C3380CC4-5D6E-409C-BE32-E72D297353CC}">
              <c16:uniqueId val="{00000001-D1E2-4779-A6F4-0FB5B0F82745}"/>
            </c:ext>
          </c:extLst>
        </c:ser>
        <c:ser>
          <c:idx val="2"/>
          <c:order val="2"/>
          <c:tx>
            <c:strRef>
              <c:f>'月間の収支計画(小売・サービス) '!$U$102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D1E2-4779-A6F4-0FB5B0F82745}"/>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'!$U$103:$U$105</c:f>
              <c:numCache>
                <c:formatCode>#,##0_);[Red]\(#,##0\)</c:formatCode>
                <c:ptCount val="3"/>
                <c:pt idx="1">
                  <c:v>0</c:v>
                </c:pt>
              </c:numCache>
            </c:numRef>
          </c:val>
          <c:extLst>
            <c:ext xmlns:c16="http://schemas.microsoft.com/office/drawing/2014/chart" uri="{C3380CC4-5D6E-409C-BE32-E72D297353CC}">
              <c16:uniqueId val="{00000003-D1E2-4779-A6F4-0FB5B0F82745}"/>
            </c:ext>
          </c:extLst>
        </c:ser>
        <c:ser>
          <c:idx val="3"/>
          <c:order val="3"/>
          <c:tx>
            <c:strRef>
              <c:f>'月間の収支計画(小売・サービス) '!$V$102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D1E2-4779-A6F4-0FB5B0F8274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'!$V$103:$V$105</c:f>
              <c:numCache>
                <c:formatCode>#,##0_);[Red]\(#,##0\)</c:formatCode>
                <c:ptCount val="3"/>
                <c:pt idx="2">
                  <c:v>0</c:v>
                </c:pt>
              </c:numCache>
            </c:numRef>
          </c:val>
          <c:extLst>
            <c:ext xmlns:c16="http://schemas.microsoft.com/office/drawing/2014/chart" uri="{C3380CC4-5D6E-409C-BE32-E72D297353CC}">
              <c16:uniqueId val="{00000005-D1E2-4779-A6F4-0FB5B0F82745}"/>
            </c:ext>
          </c:extLst>
        </c:ser>
        <c:ser>
          <c:idx val="4"/>
          <c:order val="4"/>
          <c:tx>
            <c:strRef>
              <c:f>'月間の収支計画(小売・サービス) '!$W$102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'!$W$103:$W$105</c:f>
              <c:numCache>
                <c:formatCode>#,##0_);[Red]\(#,##0\)</c:formatCode>
                <c:ptCount val="3"/>
                <c:pt idx="2">
                  <c:v>0</c:v>
                </c:pt>
              </c:numCache>
            </c:numRef>
          </c:val>
          <c:extLst>
            <c:ext xmlns:c16="http://schemas.microsoft.com/office/drawing/2014/chart" uri="{C3380CC4-5D6E-409C-BE32-E72D297353CC}">
              <c16:uniqueId val="{00000006-D1E2-4779-A6F4-0FB5B0F82745}"/>
            </c:ext>
          </c:extLst>
        </c:ser>
        <c:ser>
          <c:idx val="5"/>
          <c:order val="5"/>
          <c:tx>
            <c:strRef>
              <c:f>'月間の収支計画(小売・サービス) '!$X$102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'月間の収支計画(小売・サービス) '!$R$103:$R$105</c:f>
              <c:strCache>
                <c:ptCount val="3"/>
                <c:pt idx="0">
                  <c:v>売上高</c:v>
                </c:pt>
                <c:pt idx="1">
                  <c:v>原価・売上総利益</c:v>
                </c:pt>
                <c:pt idx="2">
                  <c:v>販管費・営業利益</c:v>
                </c:pt>
              </c:strCache>
            </c:strRef>
          </c:cat>
          <c:val>
            <c:numRef>
              <c:f>'月間の収支計画(小売・サービス) '!$X$103:$X$105</c:f>
              <c:numCache>
                <c:formatCode>#,##0_);[Red]\(#,##0\)</c:formatCode>
                <c:ptCount val="3"/>
                <c:pt idx="2">
                  <c:v>0</c:v>
                </c:pt>
              </c:numCache>
            </c:numRef>
          </c:val>
          <c:extLst>
            <c:ext xmlns:c16="http://schemas.microsoft.com/office/drawing/2014/chart" uri="{C3380CC4-5D6E-409C-BE32-E72D297353CC}">
              <c16:uniqueId val="{00000007-D1E2-4779-A6F4-0FB5B0F82745}"/>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18</xdr:col>
      <xdr:colOff>33130</xdr:colOff>
      <xdr:row>29</xdr:row>
      <xdr:rowOff>215347</xdr:rowOff>
    </xdr:from>
    <xdr:to>
      <xdr:col>22</xdr:col>
      <xdr:colOff>919370</xdr:colOff>
      <xdr:row>46</xdr:row>
      <xdr:rowOff>198781</xdr:rowOff>
    </xdr:to>
    <xdr:graphicFrame macro="">
      <xdr:nvGraphicFramePr>
        <xdr:cNvPr id="71" name="グラフ 70">
          <a:extLst>
            <a:ext uri="{FF2B5EF4-FFF2-40B4-BE49-F238E27FC236}">
              <a16:creationId xmlns:a16="http://schemas.microsoft.com/office/drawing/2014/main" id="{C9125B6D-8FB6-4060-A578-C3182E620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447260</xdr:colOff>
      <xdr:row>29</xdr:row>
      <xdr:rowOff>215348</xdr:rowOff>
    </xdr:from>
    <xdr:to>
      <xdr:col>17</xdr:col>
      <xdr:colOff>2542760</xdr:colOff>
      <xdr:row>46</xdr:row>
      <xdr:rowOff>182217</xdr:rowOff>
    </xdr:to>
    <xdr:graphicFrame macro="">
      <xdr:nvGraphicFramePr>
        <xdr:cNvPr id="70" name="グラフ 69">
          <a:extLst>
            <a:ext uri="{FF2B5EF4-FFF2-40B4-BE49-F238E27FC236}">
              <a16:creationId xmlns:a16="http://schemas.microsoft.com/office/drawing/2014/main" id="{8043EA5F-9D6A-4AF8-88D6-2CBAAF953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223631</xdr:colOff>
      <xdr:row>29</xdr:row>
      <xdr:rowOff>215348</xdr:rowOff>
    </xdr:from>
    <xdr:to>
      <xdr:col>16</xdr:col>
      <xdr:colOff>422413</xdr:colOff>
      <xdr:row>46</xdr:row>
      <xdr:rowOff>140804</xdr:rowOff>
    </xdr:to>
    <xdr:graphicFrame macro="">
      <xdr:nvGraphicFramePr>
        <xdr:cNvPr id="69" name="グラフ 68">
          <a:extLst>
            <a:ext uri="{FF2B5EF4-FFF2-40B4-BE49-F238E27FC236}">
              <a16:creationId xmlns:a16="http://schemas.microsoft.com/office/drawing/2014/main" id="{648C5F74-902F-46AA-9415-E836324F9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20</xdr:row>
      <xdr:rowOff>0</xdr:rowOff>
    </xdr:from>
    <xdr:to>
      <xdr:col>11</xdr:col>
      <xdr:colOff>161925</xdr:colOff>
      <xdr:row>49</xdr:row>
      <xdr:rowOff>142875</xdr:rowOff>
    </xdr:to>
    <xdr:sp macro="" textlink="">
      <xdr:nvSpPr>
        <xdr:cNvPr id="2" name="正方形/長方形 1">
          <a:extLst>
            <a:ext uri="{FF2B5EF4-FFF2-40B4-BE49-F238E27FC236}">
              <a16:creationId xmlns:a16="http://schemas.microsoft.com/office/drawing/2014/main" id="{2F609321-EE51-46CD-83AA-9C1080C65AA6}"/>
            </a:ext>
          </a:extLst>
        </xdr:cNvPr>
        <xdr:cNvSpPr/>
      </xdr:nvSpPr>
      <xdr:spPr>
        <a:xfrm>
          <a:off x="304800" y="5057775"/>
          <a:ext cx="9172575" cy="8191500"/>
        </a:xfrm>
        <a:prstGeom prst="rect">
          <a:avLst/>
        </a:prstGeom>
        <a:noFill/>
        <a:ln w="444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114300</xdr:rowOff>
    </xdr:from>
    <xdr:to>
      <xdr:col>11</xdr:col>
      <xdr:colOff>171450</xdr:colOff>
      <xdr:row>19</xdr:row>
      <xdr:rowOff>9525</xdr:rowOff>
    </xdr:to>
    <xdr:sp macro="" textlink="">
      <xdr:nvSpPr>
        <xdr:cNvPr id="3" name="正方形/長方形 2">
          <a:extLst>
            <a:ext uri="{FF2B5EF4-FFF2-40B4-BE49-F238E27FC236}">
              <a16:creationId xmlns:a16="http://schemas.microsoft.com/office/drawing/2014/main" id="{B42825B0-04B5-4B60-BD41-BA6AEE481A3A}"/>
            </a:ext>
          </a:extLst>
        </xdr:cNvPr>
        <xdr:cNvSpPr/>
      </xdr:nvSpPr>
      <xdr:spPr>
        <a:xfrm>
          <a:off x="304800" y="904875"/>
          <a:ext cx="9182100" cy="3724275"/>
        </a:xfrm>
        <a:prstGeom prst="rect">
          <a:avLst/>
        </a:prstGeom>
        <a:noFill/>
        <a:ln w="444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8</xdr:row>
      <xdr:rowOff>9525</xdr:rowOff>
    </xdr:from>
    <xdr:to>
      <xdr:col>2</xdr:col>
      <xdr:colOff>866775</xdr:colOff>
      <xdr:row>9</xdr:row>
      <xdr:rowOff>0</xdr:rowOff>
    </xdr:to>
    <xdr:sp macro="" textlink="">
      <xdr:nvSpPr>
        <xdr:cNvPr id="4" name="矢印: 下 3">
          <a:extLst>
            <a:ext uri="{FF2B5EF4-FFF2-40B4-BE49-F238E27FC236}">
              <a16:creationId xmlns:a16="http://schemas.microsoft.com/office/drawing/2014/main" id="{CCD35F2A-EE81-486D-9520-09CDB02D4B3B}"/>
            </a:ext>
          </a:extLst>
        </xdr:cNvPr>
        <xdr:cNvSpPr/>
      </xdr:nvSpPr>
      <xdr:spPr>
        <a:xfrm>
          <a:off x="1285875" y="2000250"/>
          <a:ext cx="333375" cy="22860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13</xdr:row>
      <xdr:rowOff>19050</xdr:rowOff>
    </xdr:from>
    <xdr:to>
      <xdr:col>2</xdr:col>
      <xdr:colOff>857250</xdr:colOff>
      <xdr:row>13</xdr:row>
      <xdr:rowOff>228600</xdr:rowOff>
    </xdr:to>
    <xdr:sp macro="" textlink="">
      <xdr:nvSpPr>
        <xdr:cNvPr id="5" name="矢印: 下 4">
          <a:extLst>
            <a:ext uri="{FF2B5EF4-FFF2-40B4-BE49-F238E27FC236}">
              <a16:creationId xmlns:a16="http://schemas.microsoft.com/office/drawing/2014/main" id="{1DB0FA68-13AA-4A8A-9A4C-A40A3FDFF203}"/>
            </a:ext>
          </a:extLst>
        </xdr:cNvPr>
        <xdr:cNvSpPr/>
      </xdr:nvSpPr>
      <xdr:spPr>
        <a:xfrm>
          <a:off x="1276350" y="3200400"/>
          <a:ext cx="333375" cy="2095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30</xdr:row>
      <xdr:rowOff>9525</xdr:rowOff>
    </xdr:from>
    <xdr:to>
      <xdr:col>2</xdr:col>
      <xdr:colOff>838200</xdr:colOff>
      <xdr:row>30</xdr:row>
      <xdr:rowOff>228600</xdr:rowOff>
    </xdr:to>
    <xdr:sp macro="" textlink="">
      <xdr:nvSpPr>
        <xdr:cNvPr id="6" name="矢印: 下 5">
          <a:extLst>
            <a:ext uri="{FF2B5EF4-FFF2-40B4-BE49-F238E27FC236}">
              <a16:creationId xmlns:a16="http://schemas.microsoft.com/office/drawing/2014/main" id="{C45F9514-69A2-4E20-820F-77E78AA04F54}"/>
            </a:ext>
          </a:extLst>
        </xdr:cNvPr>
        <xdr:cNvSpPr/>
      </xdr:nvSpPr>
      <xdr:spPr>
        <a:xfrm>
          <a:off x="1257300" y="859155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36</xdr:row>
      <xdr:rowOff>19050</xdr:rowOff>
    </xdr:from>
    <xdr:to>
      <xdr:col>2</xdr:col>
      <xdr:colOff>838200</xdr:colOff>
      <xdr:row>37</xdr:row>
      <xdr:rowOff>0</xdr:rowOff>
    </xdr:to>
    <xdr:sp macro="" textlink="">
      <xdr:nvSpPr>
        <xdr:cNvPr id="7" name="矢印: 下 6">
          <a:extLst>
            <a:ext uri="{FF2B5EF4-FFF2-40B4-BE49-F238E27FC236}">
              <a16:creationId xmlns:a16="http://schemas.microsoft.com/office/drawing/2014/main" id="{8ACEEF66-315C-4B5B-81DB-24D74E5C2C9D}"/>
            </a:ext>
          </a:extLst>
        </xdr:cNvPr>
        <xdr:cNvSpPr/>
      </xdr:nvSpPr>
      <xdr:spPr>
        <a:xfrm>
          <a:off x="1257300" y="100298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40</xdr:row>
      <xdr:rowOff>19050</xdr:rowOff>
    </xdr:from>
    <xdr:to>
      <xdr:col>2</xdr:col>
      <xdr:colOff>819150</xdr:colOff>
      <xdr:row>41</xdr:row>
      <xdr:rowOff>0</xdr:rowOff>
    </xdr:to>
    <xdr:sp macro="" textlink="">
      <xdr:nvSpPr>
        <xdr:cNvPr id="8" name="矢印: 下 7">
          <a:extLst>
            <a:ext uri="{FF2B5EF4-FFF2-40B4-BE49-F238E27FC236}">
              <a16:creationId xmlns:a16="http://schemas.microsoft.com/office/drawing/2014/main" id="{099112A6-6FCA-49E4-9414-38CC2287489A}"/>
            </a:ext>
          </a:extLst>
        </xdr:cNvPr>
        <xdr:cNvSpPr/>
      </xdr:nvSpPr>
      <xdr:spPr>
        <a:xfrm>
          <a:off x="1238250" y="109823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19</xdr:row>
      <xdr:rowOff>38100</xdr:rowOff>
    </xdr:from>
    <xdr:to>
      <xdr:col>9</xdr:col>
      <xdr:colOff>971550</xdr:colOff>
      <xdr:row>20</xdr:row>
      <xdr:rowOff>0</xdr:rowOff>
    </xdr:to>
    <xdr:sp macro="" textlink="">
      <xdr:nvSpPr>
        <xdr:cNvPr id="9" name="矢印: 下 8">
          <a:extLst>
            <a:ext uri="{FF2B5EF4-FFF2-40B4-BE49-F238E27FC236}">
              <a16:creationId xmlns:a16="http://schemas.microsoft.com/office/drawing/2014/main" id="{6C4264D6-137A-4AB9-BF34-66A2D6B6AE33}"/>
            </a:ext>
          </a:extLst>
        </xdr:cNvPr>
        <xdr:cNvSpPr/>
      </xdr:nvSpPr>
      <xdr:spPr>
        <a:xfrm>
          <a:off x="4429125" y="4657725"/>
          <a:ext cx="600075" cy="4000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6</xdr:row>
      <xdr:rowOff>0</xdr:rowOff>
    </xdr:from>
    <xdr:to>
      <xdr:col>20</xdr:col>
      <xdr:colOff>0</xdr:colOff>
      <xdr:row>6</xdr:row>
      <xdr:rowOff>0</xdr:rowOff>
    </xdr:to>
    <xdr:cxnSp macro="">
      <xdr:nvCxnSpPr>
        <xdr:cNvPr id="10" name="直線コネクタ 9">
          <a:extLst>
            <a:ext uri="{FF2B5EF4-FFF2-40B4-BE49-F238E27FC236}">
              <a16:creationId xmlns:a16="http://schemas.microsoft.com/office/drawing/2014/main" id="{AB9843C1-D1F8-4886-80A7-224F6C78C827}"/>
            </a:ext>
          </a:extLst>
        </xdr:cNvPr>
        <xdr:cNvCxnSpPr/>
      </xdr:nvCxnSpPr>
      <xdr:spPr>
        <a:xfrm>
          <a:off x="16173450" y="1514475"/>
          <a:ext cx="43815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238125</xdr:rowOff>
    </xdr:from>
    <xdr:to>
      <xdr:col>20</xdr:col>
      <xdr:colOff>9525</xdr:colOff>
      <xdr:row>17</xdr:row>
      <xdr:rowOff>238125</xdr:rowOff>
    </xdr:to>
    <xdr:cxnSp macro="">
      <xdr:nvCxnSpPr>
        <xdr:cNvPr id="11" name="直線コネクタ 10">
          <a:extLst>
            <a:ext uri="{FF2B5EF4-FFF2-40B4-BE49-F238E27FC236}">
              <a16:creationId xmlns:a16="http://schemas.microsoft.com/office/drawing/2014/main" id="{3DE1FDEB-1656-42CC-8FF4-656286920090}"/>
            </a:ext>
          </a:extLst>
        </xdr:cNvPr>
        <xdr:cNvCxnSpPr/>
      </xdr:nvCxnSpPr>
      <xdr:spPr>
        <a:xfrm>
          <a:off x="16163925" y="4371975"/>
          <a:ext cx="45720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1</xdr:row>
      <xdr:rowOff>180976</xdr:rowOff>
    </xdr:from>
    <xdr:to>
      <xdr:col>18</xdr:col>
      <xdr:colOff>76200</xdr:colOff>
      <xdr:row>20</xdr:row>
      <xdr:rowOff>95251</xdr:rowOff>
    </xdr:to>
    <xdr:grpSp>
      <xdr:nvGrpSpPr>
        <xdr:cNvPr id="12" name="グループ化 11">
          <a:extLst>
            <a:ext uri="{FF2B5EF4-FFF2-40B4-BE49-F238E27FC236}">
              <a16:creationId xmlns:a16="http://schemas.microsoft.com/office/drawing/2014/main" id="{611C0656-4FF2-4021-802A-E105166D7849}"/>
            </a:ext>
          </a:extLst>
        </xdr:cNvPr>
        <xdr:cNvGrpSpPr/>
      </xdr:nvGrpSpPr>
      <xdr:grpSpPr>
        <a:xfrm>
          <a:off x="10039910" y="416300"/>
          <a:ext cx="6206378" cy="4687980"/>
          <a:chOff x="8391525" y="419100"/>
          <a:chExt cx="6210300" cy="4616814"/>
        </a:xfrm>
      </xdr:grpSpPr>
      <xdr:sp macro="" textlink="">
        <xdr:nvSpPr>
          <xdr:cNvPr id="13" name="正方形/長方形 12">
            <a:extLst>
              <a:ext uri="{FF2B5EF4-FFF2-40B4-BE49-F238E27FC236}">
                <a16:creationId xmlns:a16="http://schemas.microsoft.com/office/drawing/2014/main" id="{B2D90668-CC63-A174-2D15-4FCF94AE3651}"/>
              </a:ext>
            </a:extLst>
          </xdr:cNvPr>
          <xdr:cNvSpPr/>
        </xdr:nvSpPr>
        <xdr:spPr>
          <a:xfrm>
            <a:off x="8391525" y="419100"/>
            <a:ext cx="6210300" cy="4124477"/>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矢印: 下 13">
            <a:extLst>
              <a:ext uri="{FF2B5EF4-FFF2-40B4-BE49-F238E27FC236}">
                <a16:creationId xmlns:a16="http://schemas.microsoft.com/office/drawing/2014/main" id="{24DB4371-C77A-BD59-8E5D-46F934A6E184}"/>
              </a:ext>
            </a:extLst>
          </xdr:cNvPr>
          <xdr:cNvSpPr/>
        </xdr:nvSpPr>
        <xdr:spPr>
          <a:xfrm>
            <a:off x="11115675" y="4580734"/>
            <a:ext cx="685800" cy="455180"/>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123825</xdr:colOff>
      <xdr:row>8</xdr:row>
      <xdr:rowOff>114300</xdr:rowOff>
    </xdr:from>
    <xdr:to>
      <xdr:col>1</xdr:col>
      <xdr:colOff>85725</xdr:colOff>
      <xdr:row>13</xdr:row>
      <xdr:rowOff>76200</xdr:rowOff>
    </xdr:to>
    <xdr:sp macro="" textlink="">
      <xdr:nvSpPr>
        <xdr:cNvPr id="15" name="四角形: 角を丸くする 14">
          <a:extLst>
            <a:ext uri="{FF2B5EF4-FFF2-40B4-BE49-F238E27FC236}">
              <a16:creationId xmlns:a16="http://schemas.microsoft.com/office/drawing/2014/main" id="{2CE9DA92-96B0-417B-B25E-2F75623A0461}"/>
            </a:ext>
          </a:extLst>
        </xdr:cNvPr>
        <xdr:cNvSpPr/>
      </xdr:nvSpPr>
      <xdr:spPr>
        <a:xfrm>
          <a:off x="123825" y="2105025"/>
          <a:ext cx="266700" cy="1152525"/>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経　営</a:t>
          </a:r>
        </a:p>
      </xdr:txBody>
    </xdr:sp>
    <xdr:clientData/>
  </xdr:twoCellAnchor>
  <xdr:twoCellAnchor>
    <xdr:from>
      <xdr:col>0</xdr:col>
      <xdr:colOff>114300</xdr:colOff>
      <xdr:row>27</xdr:row>
      <xdr:rowOff>209550</xdr:rowOff>
    </xdr:from>
    <xdr:to>
      <xdr:col>1</xdr:col>
      <xdr:colOff>66675</xdr:colOff>
      <xdr:row>34</xdr:row>
      <xdr:rowOff>114300</xdr:rowOff>
    </xdr:to>
    <xdr:sp macro="" textlink="">
      <xdr:nvSpPr>
        <xdr:cNvPr id="16" name="四角形: 角を丸くする 15">
          <a:extLst>
            <a:ext uri="{FF2B5EF4-FFF2-40B4-BE49-F238E27FC236}">
              <a16:creationId xmlns:a16="http://schemas.microsoft.com/office/drawing/2014/main" id="{29F4B3F0-941D-4877-8FCF-D75538ACBBD4}"/>
            </a:ext>
          </a:extLst>
        </xdr:cNvPr>
        <xdr:cNvSpPr/>
      </xdr:nvSpPr>
      <xdr:spPr>
        <a:xfrm>
          <a:off x="114300" y="7734300"/>
          <a:ext cx="257175" cy="1914525"/>
        </a:xfrm>
        <a:prstGeom prst="roundRect">
          <a:avLst/>
        </a:prstGeom>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マーケティング</a:t>
          </a:r>
        </a:p>
      </xdr:txBody>
    </xdr:sp>
    <xdr:clientData/>
  </xdr:twoCellAnchor>
  <xdr:twoCellAnchor>
    <xdr:from>
      <xdr:col>15</xdr:col>
      <xdr:colOff>371476</xdr:colOff>
      <xdr:row>0</xdr:row>
      <xdr:rowOff>180975</xdr:rowOff>
    </xdr:from>
    <xdr:to>
      <xdr:col>17</xdr:col>
      <xdr:colOff>790575</xdr:colOff>
      <xdr:row>1</xdr:row>
      <xdr:rowOff>247650</xdr:rowOff>
    </xdr:to>
    <xdr:sp macro="" textlink="">
      <xdr:nvSpPr>
        <xdr:cNvPr id="17" name="テキスト ボックス 16">
          <a:extLst>
            <a:ext uri="{FF2B5EF4-FFF2-40B4-BE49-F238E27FC236}">
              <a16:creationId xmlns:a16="http://schemas.microsoft.com/office/drawing/2014/main" id="{7962FB95-6EB7-4C9D-9FDE-309DADBBE2DB}"/>
            </a:ext>
          </a:extLst>
        </xdr:cNvPr>
        <xdr:cNvSpPr txBox="1"/>
      </xdr:nvSpPr>
      <xdr:spPr>
        <a:xfrm>
          <a:off x="11868151" y="180975"/>
          <a:ext cx="25241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創業に必要な「</a:t>
          </a:r>
          <a:r>
            <a:rPr kumimoji="1" lang="ja-JP" altLang="en-US" sz="1400" b="1">
              <a:solidFill>
                <a:srgbClr val="FF0000"/>
              </a:solidFill>
            </a:rPr>
            <a:t>経営資源</a:t>
          </a:r>
          <a:r>
            <a:rPr kumimoji="1" lang="ja-JP" altLang="en-US" sz="1400" b="1"/>
            <a:t>」</a:t>
          </a:r>
        </a:p>
      </xdr:txBody>
    </xdr:sp>
    <xdr:clientData/>
  </xdr:twoCellAnchor>
  <xdr:twoCellAnchor>
    <xdr:from>
      <xdr:col>13</xdr:col>
      <xdr:colOff>352425</xdr:colOff>
      <xdr:row>1</xdr:row>
      <xdr:rowOff>266701</xdr:rowOff>
    </xdr:from>
    <xdr:to>
      <xdr:col>14</xdr:col>
      <xdr:colOff>247650</xdr:colOff>
      <xdr:row>4</xdr:row>
      <xdr:rowOff>66675</xdr:rowOff>
    </xdr:to>
    <xdr:sp macro="" textlink="">
      <xdr:nvSpPr>
        <xdr:cNvPr id="18" name="四角形: 角を丸くする 17">
          <a:extLst>
            <a:ext uri="{FF2B5EF4-FFF2-40B4-BE49-F238E27FC236}">
              <a16:creationId xmlns:a16="http://schemas.microsoft.com/office/drawing/2014/main" id="{4009B262-29A5-42E3-9DB2-AAF69D2788A8}"/>
            </a:ext>
          </a:extLst>
        </xdr:cNvPr>
        <xdr:cNvSpPr/>
      </xdr:nvSpPr>
      <xdr:spPr>
        <a:xfrm>
          <a:off x="10487025" y="504826"/>
          <a:ext cx="266700" cy="590549"/>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人材</a:t>
          </a:r>
        </a:p>
      </xdr:txBody>
    </xdr:sp>
    <xdr:clientData/>
  </xdr:twoCellAnchor>
  <xdr:twoCellAnchor>
    <xdr:from>
      <xdr:col>2</xdr:col>
      <xdr:colOff>485775</xdr:colOff>
      <xdr:row>44</xdr:row>
      <xdr:rowOff>9525</xdr:rowOff>
    </xdr:from>
    <xdr:to>
      <xdr:col>2</xdr:col>
      <xdr:colOff>819150</xdr:colOff>
      <xdr:row>44</xdr:row>
      <xdr:rowOff>228600</xdr:rowOff>
    </xdr:to>
    <xdr:sp macro="" textlink="">
      <xdr:nvSpPr>
        <xdr:cNvPr id="19" name="矢印: 下 18">
          <a:extLst>
            <a:ext uri="{FF2B5EF4-FFF2-40B4-BE49-F238E27FC236}">
              <a16:creationId xmlns:a16="http://schemas.microsoft.com/office/drawing/2014/main" id="{DF4D1AE5-D812-499F-A148-94A3D7BF206C}"/>
            </a:ext>
          </a:extLst>
        </xdr:cNvPr>
        <xdr:cNvSpPr/>
      </xdr:nvSpPr>
      <xdr:spPr>
        <a:xfrm>
          <a:off x="1238250" y="1192530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xdr:row>
      <xdr:rowOff>190501</xdr:rowOff>
    </xdr:from>
    <xdr:to>
      <xdr:col>12</xdr:col>
      <xdr:colOff>314325</xdr:colOff>
      <xdr:row>11</xdr:row>
      <xdr:rowOff>38101</xdr:rowOff>
    </xdr:to>
    <xdr:sp macro="" textlink="">
      <xdr:nvSpPr>
        <xdr:cNvPr id="20" name="四角形: 角を丸くする 19">
          <a:extLst>
            <a:ext uri="{FF2B5EF4-FFF2-40B4-BE49-F238E27FC236}">
              <a16:creationId xmlns:a16="http://schemas.microsoft.com/office/drawing/2014/main" id="{3AB32F34-964D-43A5-B87D-0D6F2802D430}"/>
            </a:ext>
          </a:extLst>
        </xdr:cNvPr>
        <xdr:cNvSpPr/>
      </xdr:nvSpPr>
      <xdr:spPr>
        <a:xfrm>
          <a:off x="9820275" y="1943101"/>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clientData/>
  </xdr:twoCellAnchor>
  <xdr:twoCellAnchor>
    <xdr:from>
      <xdr:col>18</xdr:col>
      <xdr:colOff>9529</xdr:colOff>
      <xdr:row>3</xdr:row>
      <xdr:rowOff>0</xdr:rowOff>
    </xdr:from>
    <xdr:to>
      <xdr:col>20</xdr:col>
      <xdr:colOff>49606</xdr:colOff>
      <xdr:row>5</xdr:row>
      <xdr:rowOff>28575</xdr:rowOff>
    </xdr:to>
    <xdr:grpSp>
      <xdr:nvGrpSpPr>
        <xdr:cNvPr id="21" name="グループ化 20">
          <a:extLst>
            <a:ext uri="{FF2B5EF4-FFF2-40B4-BE49-F238E27FC236}">
              <a16:creationId xmlns:a16="http://schemas.microsoft.com/office/drawing/2014/main" id="{9165F90B-2DA8-4212-9634-A564039886D3}"/>
            </a:ext>
          </a:extLst>
        </xdr:cNvPr>
        <xdr:cNvGrpSpPr/>
      </xdr:nvGrpSpPr>
      <xdr:grpSpPr>
        <a:xfrm>
          <a:off x="16179617" y="784412"/>
          <a:ext cx="488313" cy="499222"/>
          <a:chOff x="13906500" y="2505075"/>
          <a:chExt cx="438150" cy="504825"/>
        </a:xfrm>
      </xdr:grpSpPr>
      <xdr:sp macro="" textlink="">
        <xdr:nvSpPr>
          <xdr:cNvPr id="22" name="矢印: 左 21">
            <a:extLst>
              <a:ext uri="{FF2B5EF4-FFF2-40B4-BE49-F238E27FC236}">
                <a16:creationId xmlns:a16="http://schemas.microsoft.com/office/drawing/2014/main" id="{94E9A8EF-4D44-38A1-71CB-E45DFFFB7142}"/>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3" name="テキスト ボックス 22">
            <a:extLst>
              <a:ext uri="{FF2B5EF4-FFF2-40B4-BE49-F238E27FC236}">
                <a16:creationId xmlns:a16="http://schemas.microsoft.com/office/drawing/2014/main" id="{5E984243-5C5E-2D19-45B3-FF090F95CDC9}"/>
              </a:ext>
            </a:extLst>
          </xdr:cNvPr>
          <xdr:cNvSpPr txBox="1"/>
        </xdr:nvSpPr>
        <xdr:spPr>
          <a:xfrm>
            <a:off x="13906500" y="2600325"/>
            <a:ext cx="4363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確保</a:t>
            </a:r>
          </a:p>
        </xdr:txBody>
      </xdr:sp>
    </xdr:grpSp>
    <xdr:clientData/>
  </xdr:twoCellAnchor>
  <xdr:twoCellAnchor>
    <xdr:from>
      <xdr:col>18</xdr:col>
      <xdr:colOff>0</xdr:colOff>
      <xdr:row>11</xdr:row>
      <xdr:rowOff>0</xdr:rowOff>
    </xdr:from>
    <xdr:to>
      <xdr:col>20</xdr:col>
      <xdr:colOff>95251</xdr:colOff>
      <xdr:row>13</xdr:row>
      <xdr:rowOff>28575</xdr:rowOff>
    </xdr:to>
    <xdr:grpSp>
      <xdr:nvGrpSpPr>
        <xdr:cNvPr id="24" name="グループ化 23">
          <a:extLst>
            <a:ext uri="{FF2B5EF4-FFF2-40B4-BE49-F238E27FC236}">
              <a16:creationId xmlns:a16="http://schemas.microsoft.com/office/drawing/2014/main" id="{7B70BFBC-BB3C-44D1-9031-8B85982C3FCF}"/>
            </a:ext>
          </a:extLst>
        </xdr:cNvPr>
        <xdr:cNvGrpSpPr/>
      </xdr:nvGrpSpPr>
      <xdr:grpSpPr>
        <a:xfrm>
          <a:off x="16170088" y="2678206"/>
          <a:ext cx="543487" cy="499222"/>
          <a:chOff x="13906500" y="2505075"/>
          <a:chExt cx="504825" cy="504825"/>
        </a:xfrm>
      </xdr:grpSpPr>
      <xdr:sp macro="" textlink="">
        <xdr:nvSpPr>
          <xdr:cNvPr id="25" name="矢印: 左 24">
            <a:extLst>
              <a:ext uri="{FF2B5EF4-FFF2-40B4-BE49-F238E27FC236}">
                <a16:creationId xmlns:a16="http://schemas.microsoft.com/office/drawing/2014/main" id="{EDAA445C-6FDE-531E-5C00-11679531B6D8}"/>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6" name="テキスト ボックス 25">
            <a:extLst>
              <a:ext uri="{FF2B5EF4-FFF2-40B4-BE49-F238E27FC236}">
                <a16:creationId xmlns:a16="http://schemas.microsoft.com/office/drawing/2014/main" id="{038CB983-00E5-7BAC-F718-AB27129AA2F5}"/>
              </a:ext>
            </a:extLst>
          </xdr:cNvPr>
          <xdr:cNvSpPr txBox="1"/>
        </xdr:nvSpPr>
        <xdr:spPr>
          <a:xfrm>
            <a:off x="13906500" y="2600325"/>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調達</a:t>
            </a:r>
          </a:p>
        </xdr:txBody>
      </xdr:sp>
    </xdr:grpSp>
    <xdr:clientData/>
  </xdr:twoCellAnchor>
  <xdr:twoCellAnchor>
    <xdr:from>
      <xdr:col>12</xdr:col>
      <xdr:colOff>104776</xdr:colOff>
      <xdr:row>20</xdr:row>
      <xdr:rowOff>133350</xdr:rowOff>
    </xdr:from>
    <xdr:to>
      <xdr:col>22</xdr:col>
      <xdr:colOff>942973</xdr:colOff>
      <xdr:row>26</xdr:row>
      <xdr:rowOff>57160</xdr:rowOff>
    </xdr:to>
    <xdr:grpSp>
      <xdr:nvGrpSpPr>
        <xdr:cNvPr id="27" name="グループ化 26">
          <a:extLst>
            <a:ext uri="{FF2B5EF4-FFF2-40B4-BE49-F238E27FC236}">
              <a16:creationId xmlns:a16="http://schemas.microsoft.com/office/drawing/2014/main" id="{7574E935-D8EE-4DC9-AD06-BB54DDD45BF9}"/>
            </a:ext>
          </a:extLst>
        </xdr:cNvPr>
        <xdr:cNvGrpSpPr/>
      </xdr:nvGrpSpPr>
      <xdr:grpSpPr>
        <a:xfrm>
          <a:off x="9887511" y="5142379"/>
          <a:ext cx="9589991" cy="2008105"/>
          <a:chOff x="9991726" y="5372100"/>
          <a:chExt cx="9591672" cy="2038360"/>
        </a:xfrm>
      </xdr:grpSpPr>
      <xdr:grpSp>
        <xdr:nvGrpSpPr>
          <xdr:cNvPr id="28" name="グループ化 27">
            <a:extLst>
              <a:ext uri="{FF2B5EF4-FFF2-40B4-BE49-F238E27FC236}">
                <a16:creationId xmlns:a16="http://schemas.microsoft.com/office/drawing/2014/main" id="{81D80336-7FB7-7D6E-86AE-66B523CC917F}"/>
              </a:ext>
            </a:extLst>
          </xdr:cNvPr>
          <xdr:cNvGrpSpPr/>
        </xdr:nvGrpSpPr>
        <xdr:grpSpPr>
          <a:xfrm>
            <a:off x="10191749" y="5734058"/>
            <a:ext cx="9391649" cy="1676402"/>
            <a:chOff x="8276439" y="5347690"/>
            <a:chExt cx="10468760" cy="1354199"/>
          </a:xfrm>
        </xdr:grpSpPr>
        <xdr:grpSp>
          <xdr:nvGrpSpPr>
            <xdr:cNvPr id="30" name="グループ化 29">
              <a:extLst>
                <a:ext uri="{FF2B5EF4-FFF2-40B4-BE49-F238E27FC236}">
                  <a16:creationId xmlns:a16="http://schemas.microsoft.com/office/drawing/2014/main" id="{3CDD097A-233A-92A2-E4DF-FDCFB8C4C2F3}"/>
                </a:ext>
              </a:extLst>
            </xdr:cNvPr>
            <xdr:cNvGrpSpPr/>
          </xdr:nvGrpSpPr>
          <xdr:grpSpPr>
            <a:xfrm>
              <a:off x="8526850" y="5351174"/>
              <a:ext cx="10218349" cy="1104491"/>
              <a:chOff x="8526850" y="5352181"/>
              <a:chExt cx="10218349" cy="1249343"/>
            </a:xfrm>
          </xdr:grpSpPr>
          <xdr:sp macro="" textlink="">
            <xdr:nvSpPr>
              <xdr:cNvPr id="33" name="矢印: 山形 32">
                <a:extLst>
                  <a:ext uri="{FF2B5EF4-FFF2-40B4-BE49-F238E27FC236}">
                    <a16:creationId xmlns:a16="http://schemas.microsoft.com/office/drawing/2014/main" id="{F8B974D0-721D-8CFB-9DF1-3078975B69CF}"/>
                  </a:ext>
                </a:extLst>
              </xdr:cNvPr>
              <xdr:cNvSpPr/>
            </xdr:nvSpPr>
            <xdr:spPr>
              <a:xfrm>
                <a:off x="17683461" y="5356940"/>
                <a:ext cx="1061738" cy="1244584"/>
              </a:xfrm>
              <a:prstGeom prst="chevron">
                <a:avLst>
                  <a:gd name="adj" fmla="val 23648"/>
                </a:avLst>
              </a:prstGeom>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r"/>
                <a:r>
                  <a:rPr kumimoji="1" lang="ja-JP" altLang="en-US" sz="1400" b="1">
                    <a:solidFill>
                      <a:srgbClr val="FF0000"/>
                    </a:solidFill>
                  </a:rPr>
                  <a:t>利益</a:t>
                </a:r>
              </a:p>
            </xdr:txBody>
          </xdr:sp>
          <xdr:grpSp>
            <xdr:nvGrpSpPr>
              <xdr:cNvPr id="34" name="グループ化 33">
                <a:extLst>
                  <a:ext uri="{FF2B5EF4-FFF2-40B4-BE49-F238E27FC236}">
                    <a16:creationId xmlns:a16="http://schemas.microsoft.com/office/drawing/2014/main" id="{62074B8C-3C01-5507-AD69-71512FBF3D36}"/>
                  </a:ext>
                </a:extLst>
              </xdr:cNvPr>
              <xdr:cNvGrpSpPr/>
            </xdr:nvGrpSpPr>
            <xdr:grpSpPr>
              <a:xfrm>
                <a:off x="8526850" y="5352181"/>
                <a:ext cx="9186372" cy="1240643"/>
                <a:chOff x="8611889" y="5361706"/>
                <a:chExt cx="10022361" cy="1240643"/>
              </a:xfrm>
            </xdr:grpSpPr>
            <xdr:grpSp>
              <xdr:nvGrpSpPr>
                <xdr:cNvPr id="35" name="グループ化 34">
                  <a:extLst>
                    <a:ext uri="{FF2B5EF4-FFF2-40B4-BE49-F238E27FC236}">
                      <a16:creationId xmlns:a16="http://schemas.microsoft.com/office/drawing/2014/main" id="{D60C43E4-F559-D308-05D8-EDFC7CE15E79}"/>
                    </a:ext>
                  </a:extLst>
                </xdr:cNvPr>
                <xdr:cNvGrpSpPr/>
              </xdr:nvGrpSpPr>
              <xdr:grpSpPr>
                <a:xfrm>
                  <a:off x="8620125" y="5361706"/>
                  <a:ext cx="10010775" cy="543546"/>
                  <a:chOff x="8420100" y="5695081"/>
                  <a:chExt cx="10010775" cy="543546"/>
                </a:xfrm>
              </xdr:grpSpPr>
              <xdr:sp macro="" textlink="" fLocksText="0">
                <xdr:nvSpPr>
                  <xdr:cNvPr id="39" name="矢印: 山形 38">
                    <a:extLst>
                      <a:ext uri="{FF2B5EF4-FFF2-40B4-BE49-F238E27FC236}">
                        <a16:creationId xmlns:a16="http://schemas.microsoft.com/office/drawing/2014/main" id="{90EB7983-1B48-1BAE-C365-3C77F503899E}"/>
                      </a:ext>
                    </a:extLst>
                  </xdr:cNvPr>
                  <xdr:cNvSpPr/>
                </xdr:nvSpPr>
                <xdr:spPr>
                  <a:xfrm>
                    <a:off x="9644720" y="5695950"/>
                    <a:ext cx="133349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下準備</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endParaRPr kumimoji="1" lang="ja-JP" altLang="en-US" sz="900" b="0">
                      <a:solidFill>
                        <a:schemeClr val="tx1"/>
                      </a:solidFill>
                    </a:endParaRPr>
                  </a:p>
                </xdr:txBody>
              </xdr:sp>
              <xdr:sp macro="" textlink="" fLocksText="0">
                <xdr:nvSpPr>
                  <xdr:cNvPr id="40" name="矢印: 山形 39">
                    <a:extLst>
                      <a:ext uri="{FF2B5EF4-FFF2-40B4-BE49-F238E27FC236}">
                        <a16:creationId xmlns:a16="http://schemas.microsoft.com/office/drawing/2014/main" id="{A0219F73-D738-1196-6DEA-ED86098BEA28}"/>
                      </a:ext>
                    </a:extLst>
                  </xdr:cNvPr>
                  <xdr:cNvSpPr/>
                </xdr:nvSpPr>
                <xdr:spPr>
                  <a:xfrm>
                    <a:off x="10915650" y="5695950"/>
                    <a:ext cx="1333500" cy="542677"/>
                  </a:xfrm>
                  <a:prstGeom prst="chevron">
                    <a:avLst>
                      <a:gd name="adj" fmla="val 14559"/>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受付</a:t>
                    </a:r>
                    <a:endParaRPr kumimoji="1" lang="en-US" altLang="ja-JP" sz="1050" b="1">
                      <a:solidFill>
                        <a:schemeClr val="tx1"/>
                      </a:solidFill>
                    </a:endParaRPr>
                  </a:p>
                  <a:p>
                    <a:pPr algn="ctr"/>
                    <a:r>
                      <a:rPr kumimoji="1" lang="en-US" altLang="ja-JP" sz="900" b="0">
                        <a:solidFill>
                          <a:schemeClr val="tx1"/>
                        </a:solidFill>
                      </a:rPr>
                      <a:t>(</a:t>
                    </a:r>
                    <a:r>
                      <a:rPr kumimoji="1" lang="ja-JP" altLang="en-US" sz="900" b="0">
                        <a:solidFill>
                          <a:schemeClr val="tx1"/>
                        </a:solidFill>
                      </a:rPr>
                      <a:t>アルバイト</a:t>
                    </a:r>
                    <a:r>
                      <a:rPr kumimoji="1" lang="en-US" altLang="ja-JP" sz="900" b="0">
                        <a:solidFill>
                          <a:schemeClr val="tx1"/>
                        </a:solidFill>
                      </a:rPr>
                      <a:t>)</a:t>
                    </a:r>
                    <a:endParaRPr kumimoji="1" lang="ja-JP" altLang="en-US" sz="1000" b="0">
                      <a:solidFill>
                        <a:schemeClr val="tx1"/>
                      </a:solidFill>
                    </a:endParaRPr>
                  </a:p>
                </xdr:txBody>
              </xdr:sp>
              <xdr:sp macro="" textlink="" fLocksText="0">
                <xdr:nvSpPr>
                  <xdr:cNvPr id="41" name="矢印: 山形 40">
                    <a:extLst>
                      <a:ext uri="{FF2B5EF4-FFF2-40B4-BE49-F238E27FC236}">
                        <a16:creationId xmlns:a16="http://schemas.microsoft.com/office/drawing/2014/main" id="{4C44267C-8402-2C80-74B4-4D634302F274}"/>
                      </a:ext>
                    </a:extLst>
                  </xdr:cNvPr>
                  <xdr:cNvSpPr/>
                </xdr:nvSpPr>
                <xdr:spPr>
                  <a:xfrm>
                    <a:off x="12204515" y="5695081"/>
                    <a:ext cx="1292409" cy="542677"/>
                  </a:xfrm>
                  <a:prstGeom prst="chevron">
                    <a:avLst>
                      <a:gd name="adj" fmla="val 15506"/>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調理</a:t>
                    </a:r>
                    <a:endParaRPr kumimoji="1" lang="en-US" altLang="ja-JP" sz="105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endParaRPr kumimoji="1" lang="ja-JP" altLang="en-US" sz="1000" b="0">
                      <a:solidFill>
                        <a:schemeClr val="tx1"/>
                      </a:solidFill>
                    </a:endParaRPr>
                  </a:p>
                </xdr:txBody>
              </xdr:sp>
              <xdr:sp macro="" textlink="" fLocksText="0">
                <xdr:nvSpPr>
                  <xdr:cNvPr id="42" name="矢印: 山形 41">
                    <a:extLst>
                      <a:ext uri="{FF2B5EF4-FFF2-40B4-BE49-F238E27FC236}">
                        <a16:creationId xmlns:a16="http://schemas.microsoft.com/office/drawing/2014/main" id="{1049FD1C-C9FC-F0EF-6229-DAB8EA48288B}"/>
                      </a:ext>
                    </a:extLst>
                  </xdr:cNvPr>
                  <xdr:cNvSpPr/>
                </xdr:nvSpPr>
                <xdr:spPr>
                  <a:xfrm>
                    <a:off x="13443964" y="5695081"/>
                    <a:ext cx="1291211"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盛付</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p>
                </xdr:txBody>
              </xdr:sp>
              <xdr:sp macro="" textlink="" fLocksText="0">
                <xdr:nvSpPr>
                  <xdr:cNvPr id="43" name="矢印: 山形 42">
                    <a:extLst>
                      <a:ext uri="{FF2B5EF4-FFF2-40B4-BE49-F238E27FC236}">
                        <a16:creationId xmlns:a16="http://schemas.microsoft.com/office/drawing/2014/main" id="{66A6CBC1-9015-BA94-5AE3-AB090785DEC9}"/>
                      </a:ext>
                    </a:extLst>
                  </xdr:cNvPr>
                  <xdr:cNvSpPr/>
                </xdr:nvSpPr>
                <xdr:spPr>
                  <a:xfrm>
                    <a:off x="14660246" y="5695081"/>
                    <a:ext cx="1303655"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配膳</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4" name="矢印: 山形 43">
                    <a:extLst>
                      <a:ext uri="{FF2B5EF4-FFF2-40B4-BE49-F238E27FC236}">
                        <a16:creationId xmlns:a16="http://schemas.microsoft.com/office/drawing/2014/main" id="{DA40D3FB-D339-D52C-B794-D078ADF44144}"/>
                      </a:ext>
                    </a:extLst>
                  </xdr:cNvPr>
                  <xdr:cNvSpPr/>
                </xdr:nvSpPr>
                <xdr:spPr>
                  <a:xfrm>
                    <a:off x="15899693" y="5695081"/>
                    <a:ext cx="130245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精算</a:t>
                    </a:r>
                    <a:endParaRPr kumimoji="1" lang="en-US" altLang="ja-JP" sz="1100" b="1">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5" name="矢印: 山形 44">
                    <a:extLst>
                      <a:ext uri="{FF2B5EF4-FFF2-40B4-BE49-F238E27FC236}">
                        <a16:creationId xmlns:a16="http://schemas.microsoft.com/office/drawing/2014/main" id="{4E163C77-C8B3-4FAB-BD5C-290CC2BACF3C}"/>
                      </a:ext>
                    </a:extLst>
                  </xdr:cNvPr>
                  <xdr:cNvSpPr/>
                </xdr:nvSpPr>
                <xdr:spPr>
                  <a:xfrm>
                    <a:off x="17127557" y="5695081"/>
                    <a:ext cx="130331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片付清掃</a:t>
                    </a:r>
                    <a:endParaRPr kumimoji="1" lang="en-US" altLang="ja-JP" sz="1100" b="1">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アルバイト</a:t>
                    </a:r>
                    <a:r>
                      <a:rPr kumimoji="1" lang="en-US" altLang="ja-JP" sz="900" b="0" i="0" u="none" strike="noStrike" kern="0" cap="none" spc="0" normalizeH="0" baseline="0" noProof="0">
                        <a:ln>
                          <a:noFill/>
                        </a:ln>
                        <a:solidFill>
                          <a:prstClr val="black"/>
                        </a:solidFill>
                        <a:effectLst/>
                        <a:uLnTx/>
                        <a:uFillTx/>
                        <a:latin typeface="+mn-lt"/>
                        <a:ea typeface="+mn-ea"/>
                        <a:cs typeface="+mn-cs"/>
                      </a:rPr>
                      <a:t>)</a:t>
                    </a: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46" name="矢印: 山形 45">
                    <a:extLst>
                      <a:ext uri="{FF2B5EF4-FFF2-40B4-BE49-F238E27FC236}">
                        <a16:creationId xmlns:a16="http://schemas.microsoft.com/office/drawing/2014/main" id="{89E0B3BE-41B9-9493-1E95-3EB32F69556D}"/>
                      </a:ext>
                    </a:extLst>
                  </xdr:cNvPr>
                  <xdr:cNvSpPr/>
                </xdr:nvSpPr>
                <xdr:spPr>
                  <a:xfrm>
                    <a:off x="8420100" y="5695950"/>
                    <a:ext cx="129393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材料仕入</a:t>
                    </a:r>
                    <a:endParaRPr kumimoji="1" lang="en-US" altLang="ja-JP" sz="1100" b="1">
                      <a:solidFill>
                        <a:schemeClr val="tx1"/>
                      </a:solidFill>
                    </a:endParaRPr>
                  </a:p>
                  <a:p>
                    <a:pPr algn="ctr"/>
                    <a:r>
                      <a:rPr kumimoji="1" lang="en-US" altLang="ja-JP" sz="900" b="0">
                        <a:solidFill>
                          <a:schemeClr val="tx1"/>
                        </a:solidFill>
                      </a:rPr>
                      <a:t>(</a:t>
                    </a:r>
                    <a:r>
                      <a:rPr kumimoji="1" lang="ja-JP" altLang="en-US" sz="900" b="0">
                        <a:solidFill>
                          <a:schemeClr val="tx1"/>
                        </a:solidFill>
                      </a:rPr>
                      <a:t>代表者</a:t>
                    </a:r>
                    <a:r>
                      <a:rPr kumimoji="1" lang="en-US" altLang="ja-JP" sz="900" b="0">
                        <a:solidFill>
                          <a:schemeClr val="tx1"/>
                        </a:solidFill>
                      </a:rPr>
                      <a:t>)</a:t>
                    </a:r>
                    <a:endParaRPr kumimoji="1" lang="ja-JP" altLang="en-US" sz="900" b="0">
                      <a:solidFill>
                        <a:schemeClr val="tx1"/>
                      </a:solidFill>
                    </a:endParaRPr>
                  </a:p>
                </xdr:txBody>
              </xdr:sp>
            </xdr:grpSp>
            <xdr:sp macro="" textlink="" fLocksText="0">
              <xdr:nvSpPr>
                <xdr:cNvPr id="36" name="矢印: 山形 35">
                  <a:extLst>
                    <a:ext uri="{FF2B5EF4-FFF2-40B4-BE49-F238E27FC236}">
                      <a16:creationId xmlns:a16="http://schemas.microsoft.com/office/drawing/2014/main" id="{96E05AC3-A2D0-4D21-0F62-37F5E0B8F4A3}"/>
                    </a:ext>
                  </a:extLst>
                </xdr:cNvPr>
                <xdr:cNvSpPr/>
              </xdr:nvSpPr>
              <xdr:spPr>
                <a:xfrm>
                  <a:off x="8611889" y="5979905"/>
                  <a:ext cx="10001251" cy="169867"/>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総務・労務</a:t>
                  </a:r>
                  <a:r>
                    <a:rPr kumimoji="1" lang="ja-JP" altLang="en-US" sz="1100" b="0">
                      <a:solidFill>
                        <a:schemeClr val="tx1"/>
                      </a:solidFill>
                    </a:rPr>
                    <a:t>　</a:t>
                  </a:r>
                  <a:r>
                    <a:rPr kumimoji="1" lang="en-US" altLang="ja-JP" sz="900" b="0">
                      <a:solidFill>
                        <a:schemeClr val="tx1"/>
                      </a:solidFill>
                    </a:rPr>
                    <a:t>(</a:t>
                  </a:r>
                  <a:r>
                    <a:rPr kumimoji="1" lang="ja-JP" altLang="en-US" sz="900" b="0">
                      <a:solidFill>
                        <a:schemeClr val="tx1"/>
                      </a:solidFill>
                    </a:rPr>
                    <a:t>妻</a:t>
                  </a:r>
                  <a:r>
                    <a:rPr kumimoji="1" lang="en-US" altLang="ja-JP" sz="900" b="0">
                      <a:solidFill>
                        <a:schemeClr val="tx1"/>
                      </a:solidFill>
                    </a:rPr>
                    <a:t>)</a:t>
                  </a:r>
                  <a:endParaRPr kumimoji="1" lang="ja-JP" altLang="en-US" sz="1200" b="0">
                    <a:solidFill>
                      <a:schemeClr val="tx1"/>
                    </a:solidFill>
                  </a:endParaRPr>
                </a:p>
              </xdr:txBody>
            </xdr:sp>
            <xdr:sp macro="" textlink="" fLocksText="0">
              <xdr:nvSpPr>
                <xdr:cNvPr id="37" name="矢印: 山形 36">
                  <a:extLst>
                    <a:ext uri="{FF2B5EF4-FFF2-40B4-BE49-F238E27FC236}">
                      <a16:creationId xmlns:a16="http://schemas.microsoft.com/office/drawing/2014/main" id="{C025C42A-11B6-C687-CF30-9D904B10ADF6}"/>
                    </a:ext>
                  </a:extLst>
                </xdr:cNvPr>
                <xdr:cNvSpPr/>
              </xdr:nvSpPr>
              <xdr:spPr>
                <a:xfrm>
                  <a:off x="8621415" y="6189302"/>
                  <a:ext cx="10001251" cy="18675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経理事務</a:t>
                  </a:r>
                  <a:r>
                    <a:rPr kumimoji="1" lang="ja-JP" altLang="en-US" sz="1100" b="0">
                      <a:solidFill>
                        <a:schemeClr val="tx1"/>
                      </a:solidFill>
                    </a:rPr>
                    <a:t>　</a:t>
                  </a:r>
                  <a:r>
                    <a:rPr kumimoji="1" lang="en-US" altLang="ja-JP" sz="1000" b="0">
                      <a:solidFill>
                        <a:schemeClr val="tx1"/>
                      </a:solidFill>
                    </a:rPr>
                    <a:t>(</a:t>
                  </a:r>
                  <a:r>
                    <a:rPr kumimoji="1" lang="ja-JP" altLang="en-US" sz="1000" b="0">
                      <a:solidFill>
                        <a:schemeClr val="tx1"/>
                      </a:solidFill>
                    </a:rPr>
                    <a:t>妻</a:t>
                  </a:r>
                  <a:r>
                    <a:rPr kumimoji="1" lang="en-US" altLang="ja-JP" sz="1000" b="0">
                      <a:solidFill>
                        <a:schemeClr val="tx1"/>
                      </a:solidFill>
                    </a:rPr>
                    <a:t>)</a:t>
                  </a:r>
                  <a:endParaRPr kumimoji="1" lang="ja-JP" altLang="en-US" sz="1200" b="0">
                    <a:solidFill>
                      <a:schemeClr val="tx1"/>
                    </a:solidFill>
                  </a:endParaRPr>
                </a:p>
              </xdr:txBody>
            </xdr:sp>
            <xdr:sp macro="" textlink="" fLocksText="0">
              <xdr:nvSpPr>
                <xdr:cNvPr id="38" name="矢印: 山形 37">
                  <a:extLst>
                    <a:ext uri="{FF2B5EF4-FFF2-40B4-BE49-F238E27FC236}">
                      <a16:creationId xmlns:a16="http://schemas.microsoft.com/office/drawing/2014/main" id="{E62CCA48-FCA6-DEBD-4EAA-DCEA5A64C4AF}"/>
                    </a:ext>
                  </a:extLst>
                </xdr:cNvPr>
                <xdr:cNvSpPr/>
              </xdr:nvSpPr>
              <xdr:spPr>
                <a:xfrm>
                  <a:off x="8632999" y="6425631"/>
                  <a:ext cx="10001251" cy="17671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営業・ＰＲ  </a:t>
                  </a:r>
                  <a:r>
                    <a:rPr kumimoji="1" lang="ja-JP" altLang="en-US" sz="1100" b="1" baseline="0">
                      <a:solidFill>
                        <a:schemeClr val="tx1"/>
                      </a:solidFill>
                    </a:rPr>
                    <a:t> </a:t>
                  </a:r>
                  <a:r>
                    <a:rPr kumimoji="1" lang="en-US" altLang="ja-JP" sz="900" b="0">
                      <a:solidFill>
                        <a:schemeClr val="tx1"/>
                      </a:solidFill>
                    </a:rPr>
                    <a:t>(</a:t>
                  </a:r>
                  <a:r>
                    <a:rPr kumimoji="1" lang="ja-JP" altLang="en-US" sz="900" b="0">
                      <a:solidFill>
                        <a:schemeClr val="tx1"/>
                      </a:solidFill>
                    </a:rPr>
                    <a:t>代表者・妻</a:t>
                  </a:r>
                  <a:r>
                    <a:rPr kumimoji="1" lang="en-US" altLang="ja-JP" sz="900" b="0">
                      <a:solidFill>
                        <a:schemeClr val="tx1"/>
                      </a:solidFill>
                    </a:rPr>
                    <a:t>)</a:t>
                  </a:r>
                  <a:endParaRPr kumimoji="1" lang="ja-JP" altLang="en-US" sz="1200" b="0">
                    <a:solidFill>
                      <a:schemeClr val="tx1"/>
                    </a:solidFill>
                  </a:endParaRPr>
                </a:p>
              </xdr:txBody>
            </xdr:sp>
          </xdr:grpSp>
        </xdr:grpSp>
        <xdr:sp macro="" textlink="">
          <xdr:nvSpPr>
            <xdr:cNvPr id="31" name="テキスト ボックス 30">
              <a:extLst>
                <a:ext uri="{FF2B5EF4-FFF2-40B4-BE49-F238E27FC236}">
                  <a16:creationId xmlns:a16="http://schemas.microsoft.com/office/drawing/2014/main" id="{46CB1BBB-22F9-3115-83B7-6C5CCEC20559}"/>
                </a:ext>
              </a:extLst>
            </xdr:cNvPr>
            <xdr:cNvSpPr txBox="1"/>
          </xdr:nvSpPr>
          <xdr:spPr>
            <a:xfrm>
              <a:off x="8276439" y="5347690"/>
              <a:ext cx="266700" cy="6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a:latin typeface="FGP平成角ｺﾞｼｯｸ体W3" panose="020B0400000000000000" pitchFamily="50" charset="-128"/>
                  <a:ea typeface="FGP平成角ｺﾞｼｯｸ体W3" panose="020B0400000000000000" pitchFamily="50" charset="-128"/>
                </a:rPr>
                <a:t>主活動</a:t>
              </a:r>
            </a:p>
          </xdr:txBody>
        </xdr:sp>
        <xdr:sp macro="" textlink="">
          <xdr:nvSpPr>
            <xdr:cNvPr id="32" name="テキスト ボックス 31">
              <a:extLst>
                <a:ext uri="{FF2B5EF4-FFF2-40B4-BE49-F238E27FC236}">
                  <a16:creationId xmlns:a16="http://schemas.microsoft.com/office/drawing/2014/main" id="{A364DB30-BC7C-3181-D0EA-AA4DFC6D0339}"/>
                </a:ext>
              </a:extLst>
            </xdr:cNvPr>
            <xdr:cNvSpPr txBox="1"/>
          </xdr:nvSpPr>
          <xdr:spPr>
            <a:xfrm>
              <a:off x="8276440" y="5857423"/>
              <a:ext cx="266700" cy="8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b="0">
                  <a:latin typeface="FGP平成角ｺﾞｼｯｸ体W3" panose="020B0400000000000000" pitchFamily="50" charset="-128"/>
                  <a:ea typeface="FGP平成角ｺﾞｼｯｸ体W3" panose="020B0400000000000000" pitchFamily="50" charset="-128"/>
                </a:rPr>
                <a:t>支援活動</a:t>
              </a:r>
            </a:p>
          </xdr:txBody>
        </xdr:sp>
      </xdr:grpSp>
      <xdr:sp macro="" textlink="">
        <xdr:nvSpPr>
          <xdr:cNvPr id="29" name="テキスト ボックス 28">
            <a:extLst>
              <a:ext uri="{FF2B5EF4-FFF2-40B4-BE49-F238E27FC236}">
                <a16:creationId xmlns:a16="http://schemas.microsoft.com/office/drawing/2014/main" id="{2F677EE4-F9EE-ACC0-7BF2-EB8AC8978378}"/>
              </a:ext>
            </a:extLst>
          </xdr:cNvPr>
          <xdr:cNvSpPr txBox="1"/>
        </xdr:nvSpPr>
        <xdr:spPr>
          <a:xfrm>
            <a:off x="9991726" y="5372100"/>
            <a:ext cx="1733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事業活動の流れ</a:t>
            </a:r>
          </a:p>
        </xdr:txBody>
      </xdr:sp>
    </xdr:grpSp>
    <xdr:clientData/>
  </xdr:twoCellAnchor>
  <xdr:twoCellAnchor>
    <xdr:from>
      <xdr:col>0</xdr:col>
      <xdr:colOff>133350</xdr:colOff>
      <xdr:row>19</xdr:row>
      <xdr:rowOff>57150</xdr:rowOff>
    </xdr:from>
    <xdr:to>
      <xdr:col>2</xdr:col>
      <xdr:colOff>1019175</xdr:colOff>
      <xdr:row>20</xdr:row>
      <xdr:rowOff>38100</xdr:rowOff>
    </xdr:to>
    <xdr:sp macro="" textlink="">
      <xdr:nvSpPr>
        <xdr:cNvPr id="48" name="テキスト ボックス 47">
          <a:extLst>
            <a:ext uri="{FF2B5EF4-FFF2-40B4-BE49-F238E27FC236}">
              <a16:creationId xmlns:a16="http://schemas.microsoft.com/office/drawing/2014/main" id="{DD2B001F-6615-4A34-93E2-F7AE26ADC148}"/>
            </a:ext>
          </a:extLst>
        </xdr:cNvPr>
        <xdr:cNvSpPr txBox="1"/>
      </xdr:nvSpPr>
      <xdr:spPr>
        <a:xfrm>
          <a:off x="133350" y="467677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1">
                  <a:lumMod val="75000"/>
                </a:schemeClr>
              </a:solidFill>
              <a:latin typeface="FG平成角ｺﾞｼｯｸ体W5" panose="020B0609000000000000" pitchFamily="49" charset="-128"/>
              <a:ea typeface="FG平成角ｺﾞｼｯｸ体W5" panose="020B0609000000000000" pitchFamily="49" charset="-128"/>
            </a:rPr>
            <a:t>「内容」</a:t>
          </a:r>
          <a:r>
            <a:rPr kumimoji="1" lang="ja-JP" altLang="en-US" sz="1400" b="0">
              <a:solidFill>
                <a:schemeClr val="accent1">
                  <a:lumMod val="75000"/>
                </a:schemeClr>
              </a:solidFill>
              <a:latin typeface="FG平成角ｺﾞｼｯｸ体W5" panose="020B0609000000000000" pitchFamily="49" charset="-128"/>
              <a:ea typeface="FG平成角ｺﾞｼｯｸ体W5" panose="020B0609000000000000" pitchFamily="49" charset="-128"/>
            </a:rPr>
            <a:t>を考え</a:t>
          </a:r>
          <a:endParaRPr kumimoji="1" lang="ja-JP" altLang="en-US" sz="1600" b="0">
            <a:solidFill>
              <a:schemeClr val="accent1">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11</xdr:col>
      <xdr:colOff>409575</xdr:colOff>
      <xdr:row>0</xdr:row>
      <xdr:rowOff>47625</xdr:rowOff>
    </xdr:from>
    <xdr:to>
      <xdr:col>14</xdr:col>
      <xdr:colOff>857250</xdr:colOff>
      <xdr:row>1</xdr:row>
      <xdr:rowOff>228600</xdr:rowOff>
    </xdr:to>
    <xdr:sp macro="" textlink="">
      <xdr:nvSpPr>
        <xdr:cNvPr id="49" name="テキスト ボックス 48">
          <a:extLst>
            <a:ext uri="{FF2B5EF4-FFF2-40B4-BE49-F238E27FC236}">
              <a16:creationId xmlns:a16="http://schemas.microsoft.com/office/drawing/2014/main" id="{437E254D-858D-423C-A193-DFE81AE9BF67}"/>
            </a:ext>
          </a:extLst>
        </xdr:cNvPr>
        <xdr:cNvSpPr txBox="1"/>
      </xdr:nvSpPr>
      <xdr:spPr>
        <a:xfrm>
          <a:off x="9725025" y="4762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「準備」</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して</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12</xdr:col>
      <xdr:colOff>38100</xdr:colOff>
      <xdr:row>19</xdr:row>
      <xdr:rowOff>295275</xdr:rowOff>
    </xdr:from>
    <xdr:to>
      <xdr:col>15</xdr:col>
      <xdr:colOff>76199</xdr:colOff>
      <xdr:row>20</xdr:row>
      <xdr:rowOff>276225</xdr:rowOff>
    </xdr:to>
    <xdr:sp macro="" textlink="">
      <xdr:nvSpPr>
        <xdr:cNvPr id="50" name="テキスト ボックス 49">
          <a:extLst>
            <a:ext uri="{FF2B5EF4-FFF2-40B4-BE49-F238E27FC236}">
              <a16:creationId xmlns:a16="http://schemas.microsoft.com/office/drawing/2014/main" id="{E1EAD272-BF52-4F14-AB17-D4C0EAC63789}"/>
            </a:ext>
          </a:extLst>
        </xdr:cNvPr>
        <xdr:cNvSpPr txBox="1"/>
      </xdr:nvSpPr>
      <xdr:spPr>
        <a:xfrm>
          <a:off x="9810750" y="4914900"/>
          <a:ext cx="176212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「活動」</a:t>
          </a:r>
          <a:r>
            <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を行い</a:t>
          </a:r>
        </a:p>
      </xdr:txBody>
    </xdr:sp>
    <xdr:clientData/>
  </xdr:twoCellAnchor>
  <xdr:twoCellAnchor>
    <xdr:from>
      <xdr:col>12</xdr:col>
      <xdr:colOff>19050</xdr:colOff>
      <xdr:row>27</xdr:row>
      <xdr:rowOff>314325</xdr:rowOff>
    </xdr:from>
    <xdr:to>
      <xdr:col>22</xdr:col>
      <xdr:colOff>942975</xdr:colOff>
      <xdr:row>46</xdr:row>
      <xdr:rowOff>209550</xdr:rowOff>
    </xdr:to>
    <xdr:grpSp>
      <xdr:nvGrpSpPr>
        <xdr:cNvPr id="51" name="グループ化 50">
          <a:extLst>
            <a:ext uri="{FF2B5EF4-FFF2-40B4-BE49-F238E27FC236}">
              <a16:creationId xmlns:a16="http://schemas.microsoft.com/office/drawing/2014/main" id="{AA6834DE-4C18-487F-B515-74EB40311316}"/>
            </a:ext>
          </a:extLst>
        </xdr:cNvPr>
        <xdr:cNvGrpSpPr/>
      </xdr:nvGrpSpPr>
      <xdr:grpSpPr>
        <a:xfrm>
          <a:off x="9801785" y="7755031"/>
          <a:ext cx="9675719" cy="4702548"/>
          <a:chOff x="9934575" y="8439150"/>
          <a:chExt cx="9677400" cy="4762500"/>
        </a:xfrm>
      </xdr:grpSpPr>
      <xdr:grpSp>
        <xdr:nvGrpSpPr>
          <xdr:cNvPr id="58" name="グループ化 57">
            <a:extLst>
              <a:ext uri="{FF2B5EF4-FFF2-40B4-BE49-F238E27FC236}">
                <a16:creationId xmlns:a16="http://schemas.microsoft.com/office/drawing/2014/main" id="{EBE22204-D108-BDC0-9BBD-F3B06E80D294}"/>
              </a:ext>
            </a:extLst>
          </xdr:cNvPr>
          <xdr:cNvGrpSpPr/>
        </xdr:nvGrpSpPr>
        <xdr:grpSpPr>
          <a:xfrm>
            <a:off x="10134600" y="8667750"/>
            <a:ext cx="9477375" cy="4533900"/>
            <a:chOff x="8210550" y="6827357"/>
            <a:chExt cx="10553700" cy="5026098"/>
          </a:xfrm>
        </xdr:grpSpPr>
        <xdr:sp macro="" textlink="">
          <xdr:nvSpPr>
            <xdr:cNvPr id="59" name="正方形/長方形 58">
              <a:extLst>
                <a:ext uri="{FF2B5EF4-FFF2-40B4-BE49-F238E27FC236}">
                  <a16:creationId xmlns:a16="http://schemas.microsoft.com/office/drawing/2014/main" id="{58A4E9B5-935F-C8E8-D9E7-747D2A6695AF}"/>
                </a:ext>
              </a:extLst>
            </xdr:cNvPr>
            <xdr:cNvSpPr/>
          </xdr:nvSpPr>
          <xdr:spPr>
            <a:xfrm>
              <a:off x="8210550" y="7000876"/>
              <a:ext cx="10553700" cy="4852579"/>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テキスト ボックス 59">
              <a:extLst>
                <a:ext uri="{FF2B5EF4-FFF2-40B4-BE49-F238E27FC236}">
                  <a16:creationId xmlns:a16="http://schemas.microsoft.com/office/drawing/2014/main" id="{BC1DCF93-A8BE-C869-AE9F-4782C79FB60C}"/>
                </a:ext>
              </a:extLst>
            </xdr:cNvPr>
            <xdr:cNvSpPr txBox="1"/>
          </xdr:nvSpPr>
          <xdr:spPr>
            <a:xfrm>
              <a:off x="11534144" y="6827357"/>
              <a:ext cx="3687458"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事業活動の結果</a:t>
              </a:r>
              <a:r>
                <a:rPr kumimoji="1" lang="en-US" altLang="ja-JP" sz="1400" b="1"/>
                <a:t>(</a:t>
              </a:r>
              <a:r>
                <a:rPr kumimoji="1" lang="ja-JP" altLang="en-US" sz="1400" b="1">
                  <a:solidFill>
                    <a:srgbClr val="FF0000"/>
                  </a:solidFill>
                </a:rPr>
                <a:t>目標</a:t>
              </a:r>
              <a:r>
                <a:rPr kumimoji="1" lang="en-US" altLang="ja-JP" sz="1400" b="1"/>
                <a:t>)</a:t>
              </a:r>
              <a:r>
                <a:rPr kumimoji="1" lang="ja-JP" altLang="en-US" sz="1400" b="1"/>
                <a:t>・月間収支計画</a:t>
              </a:r>
            </a:p>
          </xdr:txBody>
        </xdr:sp>
      </xdr:grpSp>
      <xdr:sp macro="" textlink="">
        <xdr:nvSpPr>
          <xdr:cNvPr id="53" name="四角形: 角を丸くする 52">
            <a:extLst>
              <a:ext uri="{FF2B5EF4-FFF2-40B4-BE49-F238E27FC236}">
                <a16:creationId xmlns:a16="http://schemas.microsoft.com/office/drawing/2014/main" id="{40312155-4987-DE0E-5A41-62F9DE2DDF06}"/>
              </a:ext>
            </a:extLst>
          </xdr:cNvPr>
          <xdr:cNvSpPr/>
        </xdr:nvSpPr>
        <xdr:spPr>
          <a:xfrm>
            <a:off x="9953625" y="10572750"/>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sp macro="" textlink="">
        <xdr:nvSpPr>
          <xdr:cNvPr id="54" name="テキスト ボックス 53">
            <a:extLst>
              <a:ext uri="{FF2B5EF4-FFF2-40B4-BE49-F238E27FC236}">
                <a16:creationId xmlns:a16="http://schemas.microsoft.com/office/drawing/2014/main" id="{C340EFE3-8730-A4D1-9119-112A7A0EDE9F}"/>
              </a:ext>
            </a:extLst>
          </xdr:cNvPr>
          <xdr:cNvSpPr txBox="1"/>
        </xdr:nvSpPr>
        <xdr:spPr>
          <a:xfrm>
            <a:off x="9934575" y="8439150"/>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「結果」</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を出す</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grpSp>
    <xdr:clientData/>
  </xdr:twoCellAnchor>
  <xdr:twoCellAnchor>
    <xdr:from>
      <xdr:col>12</xdr:col>
      <xdr:colOff>221876</xdr:colOff>
      <xdr:row>26</xdr:row>
      <xdr:rowOff>35860</xdr:rowOff>
    </xdr:from>
    <xdr:to>
      <xdr:col>23</xdr:col>
      <xdr:colOff>2801</xdr:colOff>
      <xdr:row>27</xdr:row>
      <xdr:rowOff>123266</xdr:rowOff>
    </xdr:to>
    <xdr:sp macro="" textlink="">
      <xdr:nvSpPr>
        <xdr:cNvPr id="62" name="テキスト ボックス 61">
          <a:extLst>
            <a:ext uri="{FF2B5EF4-FFF2-40B4-BE49-F238E27FC236}">
              <a16:creationId xmlns:a16="http://schemas.microsoft.com/office/drawing/2014/main" id="{2315E576-1553-40B3-AFE9-B170A97E2044}"/>
            </a:ext>
          </a:extLst>
        </xdr:cNvPr>
        <xdr:cNvSpPr txBox="1"/>
      </xdr:nvSpPr>
      <xdr:spPr>
        <a:xfrm>
          <a:off x="10004611" y="7129184"/>
          <a:ext cx="9518837" cy="43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FGP平成角ｺﾞｼｯｸ体W3" panose="020B0400000000000000" pitchFamily="50" charset="-128"/>
              <a:ea typeface="FGP平成角ｺﾞｼｯｸ体W3" panose="020B0400000000000000" pitchFamily="50" charset="-128"/>
            </a:rPr>
            <a:t>自身が行う事業活動を「機能」ごとに洗い出して分類します。そして、どの部分</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機能</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で付加価値</a:t>
          </a:r>
          <a:r>
            <a:rPr kumimoji="1" lang="en-US" altLang="ja-JP" sz="900">
              <a:latin typeface="FGP平成角ｺﾞｼｯｸ体W3" panose="020B0400000000000000" pitchFamily="50" charset="-128"/>
              <a:ea typeface="FGP平成角ｺﾞｼｯｸ体W3" panose="020B0400000000000000" pitchFamily="50" charset="-128"/>
            </a:rPr>
            <a:t>(</a:t>
          </a:r>
          <a:r>
            <a:rPr lang="ja-JP" altLang="en-US"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商品・サービスなどに付け加えられた独自の価値</a:t>
          </a:r>
          <a:r>
            <a:rPr lang="en-US" altLang="ja-JP"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a:t>
          </a:r>
          <a:r>
            <a:rPr kumimoji="1" lang="ja-JP" altLang="en-US" sz="900">
              <a:latin typeface="FGP平成角ｺﾞｼｯｸ体W3" panose="020B0400000000000000" pitchFamily="50" charset="-128"/>
              <a:ea typeface="FGP平成角ｺﾞｼｯｸ体W3" panose="020B0400000000000000" pitchFamily="50" charset="-128"/>
            </a:rPr>
            <a:t>が生み出されているのかを考え、競合と比較してどの部分に強みや弱みがあるかを分析しましょう。また自身では実施が困難な活動については、パートナーや外部の協力</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外注</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が必要です。</a:t>
          </a:r>
        </a:p>
      </xdr:txBody>
    </xdr:sp>
    <xdr:clientData/>
  </xdr:twoCellAnchor>
  <xdr:twoCellAnchor>
    <xdr:from>
      <xdr:col>16</xdr:col>
      <xdr:colOff>114300</xdr:colOff>
      <xdr:row>27</xdr:row>
      <xdr:rowOff>95250</xdr:rowOff>
    </xdr:from>
    <xdr:to>
      <xdr:col>16</xdr:col>
      <xdr:colOff>800100</xdr:colOff>
      <xdr:row>28</xdr:row>
      <xdr:rowOff>209551</xdr:rowOff>
    </xdr:to>
    <xdr:sp macro="" textlink="">
      <xdr:nvSpPr>
        <xdr:cNvPr id="63" name="矢印: 下 62">
          <a:extLst>
            <a:ext uri="{FF2B5EF4-FFF2-40B4-BE49-F238E27FC236}">
              <a16:creationId xmlns:a16="http://schemas.microsoft.com/office/drawing/2014/main" id="{F1B70BD2-1A0E-4D31-9476-C8EB8AB79532}"/>
            </a:ext>
          </a:extLst>
        </xdr:cNvPr>
        <xdr:cNvSpPr/>
      </xdr:nvSpPr>
      <xdr:spPr>
        <a:xfrm>
          <a:off x="12734925" y="7620000"/>
          <a:ext cx="685800" cy="466726"/>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180974</xdr:colOff>
      <xdr:row>47</xdr:row>
      <xdr:rowOff>38100</xdr:rowOff>
    </xdr:from>
    <xdr:to>
      <xdr:col>22</xdr:col>
      <xdr:colOff>962024</xdr:colOff>
      <xdr:row>50</xdr:row>
      <xdr:rowOff>19051</xdr:rowOff>
    </xdr:to>
    <xdr:sp macro="" textlink="">
      <xdr:nvSpPr>
        <xdr:cNvPr id="64" name="テキスト ボックス 63">
          <a:extLst>
            <a:ext uri="{FF2B5EF4-FFF2-40B4-BE49-F238E27FC236}">
              <a16:creationId xmlns:a16="http://schemas.microsoft.com/office/drawing/2014/main" id="{7C19A80D-9432-4D21-962B-68D4BF479604}"/>
            </a:ext>
          </a:extLst>
        </xdr:cNvPr>
        <xdr:cNvSpPr txBox="1"/>
      </xdr:nvSpPr>
      <xdr:spPr>
        <a:xfrm>
          <a:off x="9953624" y="12668250"/>
          <a:ext cx="9534525" cy="695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個人事業者の場合は、利益から生活費や社会保険料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国民健康保険、国民年金</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を支払い、利益に応じた所得税を確定申告で申告して納付する必要があります。また借入金の返済元金も利益から支払います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支払利息は経費</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。それらを差引いて</a:t>
          </a:r>
          <a:r>
            <a:rPr kumimoji="1" lang="ja-JP" altLang="en-US" sz="900" u="none">
              <a:latin typeface="FGP平成角ｺﾞｼｯｸ体W3" panose="020B0400000000000000" pitchFamily="50" charset="-128"/>
              <a:ea typeface="FGP平成角ｺﾞｼｯｸ体W3" panose="020B0400000000000000" pitchFamily="50" charset="-128"/>
            </a:rPr>
            <a:t>余った利益が次の事業活動に活用</a:t>
          </a:r>
          <a:r>
            <a:rPr kumimoji="1" lang="ja-JP" altLang="en-US" sz="900">
              <a:latin typeface="FGP平成角ｺﾞｼｯｸ体W3" panose="020B0400000000000000" pitchFamily="50" charset="-128"/>
              <a:ea typeface="FGP平成角ｺﾞｼｯｸ体W3" panose="020B0400000000000000" pitchFamily="50" charset="-128"/>
            </a:rPr>
            <a:t>されます。事業を継続していくために必要となる利益はいくらなのか、そのためにはどれだけの売上が必要となるのか、経費はいくらに抑えなければならないのか、などを実現できる可能性を踏まえ具体的に考えてみることが重要です。</a:t>
          </a:r>
        </a:p>
      </xdr:txBody>
    </xdr:sp>
    <xdr:clientData/>
  </xdr:twoCellAnchor>
  <xdr:twoCellAnchor>
    <xdr:from>
      <xdr:col>17</xdr:col>
      <xdr:colOff>2181225</xdr:colOff>
      <xdr:row>0</xdr:row>
      <xdr:rowOff>76200</xdr:rowOff>
    </xdr:from>
    <xdr:to>
      <xdr:col>20</xdr:col>
      <xdr:colOff>238125</xdr:colOff>
      <xdr:row>1</xdr:row>
      <xdr:rowOff>66675</xdr:rowOff>
    </xdr:to>
    <xdr:sp macro="" textlink="">
      <xdr:nvSpPr>
        <xdr:cNvPr id="65" name="吹き出し: 角を丸めた四角形 64">
          <a:extLst>
            <a:ext uri="{FF2B5EF4-FFF2-40B4-BE49-F238E27FC236}">
              <a16:creationId xmlns:a16="http://schemas.microsoft.com/office/drawing/2014/main" id="{FDD8DBE6-CFD6-4157-A318-03E1756D7229}"/>
            </a:ext>
          </a:extLst>
        </xdr:cNvPr>
        <xdr:cNvSpPr/>
      </xdr:nvSpPr>
      <xdr:spPr>
        <a:xfrm>
          <a:off x="15782925" y="76200"/>
          <a:ext cx="1066800" cy="228600"/>
        </a:xfrm>
        <a:prstGeom prst="wedgeRoundRectCallout">
          <a:avLst>
            <a:gd name="adj1" fmla="val -52976"/>
            <a:gd name="adj2" fmla="val 188889"/>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緑の部分を入力</a:t>
          </a:r>
        </a:p>
      </xdr:txBody>
    </xdr:sp>
    <xdr:clientData/>
  </xdr:twoCellAnchor>
  <xdr:twoCellAnchor>
    <xdr:from>
      <xdr:col>17</xdr:col>
      <xdr:colOff>1199030</xdr:colOff>
      <xdr:row>19</xdr:row>
      <xdr:rowOff>358588</xdr:rowOff>
    </xdr:from>
    <xdr:to>
      <xdr:col>21</xdr:col>
      <xdr:colOff>616324</xdr:colOff>
      <xdr:row>20</xdr:row>
      <xdr:rowOff>179294</xdr:rowOff>
    </xdr:to>
    <xdr:sp macro="" textlink="">
      <xdr:nvSpPr>
        <xdr:cNvPr id="52" name="吹き出し: 角を丸めた四角形 51">
          <a:extLst>
            <a:ext uri="{FF2B5EF4-FFF2-40B4-BE49-F238E27FC236}">
              <a16:creationId xmlns:a16="http://schemas.microsoft.com/office/drawing/2014/main" id="{50B4265D-8DBF-4398-A906-E6F67155D342}"/>
            </a:ext>
          </a:extLst>
        </xdr:cNvPr>
        <xdr:cNvSpPr/>
      </xdr:nvSpPr>
      <xdr:spPr>
        <a:xfrm>
          <a:off x="14802971" y="4930588"/>
          <a:ext cx="3171265" cy="257735"/>
        </a:xfrm>
        <a:prstGeom prst="wedgeRoundRectCallout">
          <a:avLst>
            <a:gd name="adj1" fmla="val -39195"/>
            <a:gd name="adj2" fmla="val 123671"/>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自身が行う事業の流れを整理してみましょう</a:t>
          </a:r>
        </a:p>
      </xdr:txBody>
    </xdr:sp>
    <xdr:clientData/>
  </xdr:twoCellAnchor>
  <xdr:twoCellAnchor>
    <xdr:from>
      <xdr:col>0</xdr:col>
      <xdr:colOff>56026</xdr:colOff>
      <xdr:row>2</xdr:row>
      <xdr:rowOff>0</xdr:rowOff>
    </xdr:from>
    <xdr:to>
      <xdr:col>7</xdr:col>
      <xdr:colOff>33617</xdr:colOff>
      <xdr:row>3</xdr:row>
      <xdr:rowOff>142954</xdr:rowOff>
    </xdr:to>
    <xdr:sp macro="" textlink="">
      <xdr:nvSpPr>
        <xdr:cNvPr id="55" name="テキスト ボックス 54">
          <a:extLst>
            <a:ext uri="{FF2B5EF4-FFF2-40B4-BE49-F238E27FC236}">
              <a16:creationId xmlns:a16="http://schemas.microsoft.com/office/drawing/2014/main" id="{67130F8E-EBBB-46C3-86FA-877A5BF8B2C5}"/>
            </a:ext>
          </a:extLst>
        </xdr:cNvPr>
        <xdr:cNvSpPr txBox="1"/>
      </xdr:nvSpPr>
      <xdr:spPr>
        <a:xfrm>
          <a:off x="56026" y="549088"/>
          <a:ext cx="3260915" cy="378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2">
                  <a:lumMod val="75000"/>
                </a:schemeClr>
              </a:solidFill>
              <a:latin typeface="FG平成角ｺﾞｼｯｸ体W5" panose="020B0609000000000000" pitchFamily="49" charset="-128"/>
              <a:ea typeface="FG平成角ｺﾞｼｯｸ体W5" panose="020B0609000000000000" pitchFamily="49" charset="-128"/>
            </a:rPr>
            <a:t>「想い」や「目的」</a:t>
          </a:r>
          <a:r>
            <a:rPr kumimoji="1" lang="ja-JP" altLang="en-US" sz="1400" b="0">
              <a:solidFill>
                <a:schemeClr val="accent2">
                  <a:lumMod val="75000"/>
                </a:schemeClr>
              </a:solidFill>
              <a:latin typeface="FG平成角ｺﾞｼｯｸ体W5" panose="020B0609000000000000" pitchFamily="49" charset="-128"/>
              <a:ea typeface="FG平成角ｺﾞｼｯｸ体W5" panose="020B0609000000000000" pitchFamily="49" charset="-128"/>
            </a:rPr>
            <a:t>に向かって</a:t>
          </a:r>
          <a:endParaRPr kumimoji="1" lang="ja-JP" altLang="en-US" sz="1600" b="0">
            <a:solidFill>
              <a:schemeClr val="accent2">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18</xdr:col>
      <xdr:colOff>33130</xdr:colOff>
      <xdr:row>29</xdr:row>
      <xdr:rowOff>215347</xdr:rowOff>
    </xdr:from>
    <xdr:to>
      <xdr:col>22</xdr:col>
      <xdr:colOff>919370</xdr:colOff>
      <xdr:row>46</xdr:row>
      <xdr:rowOff>198781</xdr:rowOff>
    </xdr:to>
    <xdr:graphicFrame macro="">
      <xdr:nvGraphicFramePr>
        <xdr:cNvPr id="47" name="グラフ 46">
          <a:extLst>
            <a:ext uri="{FF2B5EF4-FFF2-40B4-BE49-F238E27FC236}">
              <a16:creationId xmlns:a16="http://schemas.microsoft.com/office/drawing/2014/main" id="{43A9BC03-6DBE-4AF4-94CD-BC1740A31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447260</xdr:colOff>
      <xdr:row>29</xdr:row>
      <xdr:rowOff>215348</xdr:rowOff>
    </xdr:from>
    <xdr:to>
      <xdr:col>17</xdr:col>
      <xdr:colOff>2542760</xdr:colOff>
      <xdr:row>46</xdr:row>
      <xdr:rowOff>182217</xdr:rowOff>
    </xdr:to>
    <xdr:graphicFrame macro="">
      <xdr:nvGraphicFramePr>
        <xdr:cNvPr id="56" name="グラフ 55">
          <a:extLst>
            <a:ext uri="{FF2B5EF4-FFF2-40B4-BE49-F238E27FC236}">
              <a16:creationId xmlns:a16="http://schemas.microsoft.com/office/drawing/2014/main" id="{07F9B316-96BB-4179-8C9F-E0689593B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223631</xdr:colOff>
      <xdr:row>29</xdr:row>
      <xdr:rowOff>215348</xdr:rowOff>
    </xdr:from>
    <xdr:to>
      <xdr:col>16</xdr:col>
      <xdr:colOff>422413</xdr:colOff>
      <xdr:row>46</xdr:row>
      <xdr:rowOff>140804</xdr:rowOff>
    </xdr:to>
    <xdr:graphicFrame macro="">
      <xdr:nvGraphicFramePr>
        <xdr:cNvPr id="57" name="グラフ 56">
          <a:extLst>
            <a:ext uri="{FF2B5EF4-FFF2-40B4-BE49-F238E27FC236}">
              <a16:creationId xmlns:a16="http://schemas.microsoft.com/office/drawing/2014/main" id="{36D38865-B914-486D-B7C2-A9234CAD4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20</xdr:row>
      <xdr:rowOff>0</xdr:rowOff>
    </xdr:from>
    <xdr:to>
      <xdr:col>11</xdr:col>
      <xdr:colOff>161925</xdr:colOff>
      <xdr:row>49</xdr:row>
      <xdr:rowOff>142875</xdr:rowOff>
    </xdr:to>
    <xdr:sp macro="" textlink="">
      <xdr:nvSpPr>
        <xdr:cNvPr id="66" name="正方形/長方形 65">
          <a:extLst>
            <a:ext uri="{FF2B5EF4-FFF2-40B4-BE49-F238E27FC236}">
              <a16:creationId xmlns:a16="http://schemas.microsoft.com/office/drawing/2014/main" id="{7BB9BF90-0B6A-435C-9659-5EA3CAA5223F}"/>
            </a:ext>
          </a:extLst>
        </xdr:cNvPr>
        <xdr:cNvSpPr/>
      </xdr:nvSpPr>
      <xdr:spPr>
        <a:xfrm>
          <a:off x="304800" y="5057775"/>
          <a:ext cx="9172575" cy="8191500"/>
        </a:xfrm>
        <a:prstGeom prst="rect">
          <a:avLst/>
        </a:prstGeom>
        <a:noFill/>
        <a:ln w="444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114300</xdr:rowOff>
    </xdr:from>
    <xdr:to>
      <xdr:col>11</xdr:col>
      <xdr:colOff>171450</xdr:colOff>
      <xdr:row>19</xdr:row>
      <xdr:rowOff>9525</xdr:rowOff>
    </xdr:to>
    <xdr:sp macro="" textlink="">
      <xdr:nvSpPr>
        <xdr:cNvPr id="67" name="正方形/長方形 66">
          <a:extLst>
            <a:ext uri="{FF2B5EF4-FFF2-40B4-BE49-F238E27FC236}">
              <a16:creationId xmlns:a16="http://schemas.microsoft.com/office/drawing/2014/main" id="{D4A67209-9C21-4BC1-9C1F-0A2EABC8534B}"/>
            </a:ext>
          </a:extLst>
        </xdr:cNvPr>
        <xdr:cNvSpPr/>
      </xdr:nvSpPr>
      <xdr:spPr>
        <a:xfrm>
          <a:off x="304800" y="904875"/>
          <a:ext cx="9182100" cy="3724275"/>
        </a:xfrm>
        <a:prstGeom prst="rect">
          <a:avLst/>
        </a:prstGeom>
        <a:noFill/>
        <a:ln w="444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8</xdr:row>
      <xdr:rowOff>9525</xdr:rowOff>
    </xdr:from>
    <xdr:to>
      <xdr:col>2</xdr:col>
      <xdr:colOff>866775</xdr:colOff>
      <xdr:row>9</xdr:row>
      <xdr:rowOff>0</xdr:rowOff>
    </xdr:to>
    <xdr:sp macro="" textlink="">
      <xdr:nvSpPr>
        <xdr:cNvPr id="68" name="矢印: 下 67">
          <a:extLst>
            <a:ext uri="{FF2B5EF4-FFF2-40B4-BE49-F238E27FC236}">
              <a16:creationId xmlns:a16="http://schemas.microsoft.com/office/drawing/2014/main" id="{574EEC71-2523-4950-AC90-AE6930F7BC91}"/>
            </a:ext>
          </a:extLst>
        </xdr:cNvPr>
        <xdr:cNvSpPr/>
      </xdr:nvSpPr>
      <xdr:spPr>
        <a:xfrm>
          <a:off x="1285875" y="2000250"/>
          <a:ext cx="333375" cy="22860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13</xdr:row>
      <xdr:rowOff>19050</xdr:rowOff>
    </xdr:from>
    <xdr:to>
      <xdr:col>2</xdr:col>
      <xdr:colOff>857250</xdr:colOff>
      <xdr:row>13</xdr:row>
      <xdr:rowOff>228600</xdr:rowOff>
    </xdr:to>
    <xdr:sp macro="" textlink="">
      <xdr:nvSpPr>
        <xdr:cNvPr id="72" name="矢印: 下 71">
          <a:extLst>
            <a:ext uri="{FF2B5EF4-FFF2-40B4-BE49-F238E27FC236}">
              <a16:creationId xmlns:a16="http://schemas.microsoft.com/office/drawing/2014/main" id="{7CDF1EB7-144F-431B-A857-9DD612B6529F}"/>
            </a:ext>
          </a:extLst>
        </xdr:cNvPr>
        <xdr:cNvSpPr/>
      </xdr:nvSpPr>
      <xdr:spPr>
        <a:xfrm>
          <a:off x="1276350" y="3200400"/>
          <a:ext cx="333375" cy="2095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30</xdr:row>
      <xdr:rowOff>9525</xdr:rowOff>
    </xdr:from>
    <xdr:to>
      <xdr:col>2</xdr:col>
      <xdr:colOff>838200</xdr:colOff>
      <xdr:row>30</xdr:row>
      <xdr:rowOff>228600</xdr:rowOff>
    </xdr:to>
    <xdr:sp macro="" textlink="">
      <xdr:nvSpPr>
        <xdr:cNvPr id="73" name="矢印: 下 72">
          <a:extLst>
            <a:ext uri="{FF2B5EF4-FFF2-40B4-BE49-F238E27FC236}">
              <a16:creationId xmlns:a16="http://schemas.microsoft.com/office/drawing/2014/main" id="{51690444-4ED5-42D7-87BF-75DC1DF3DFD7}"/>
            </a:ext>
          </a:extLst>
        </xdr:cNvPr>
        <xdr:cNvSpPr/>
      </xdr:nvSpPr>
      <xdr:spPr>
        <a:xfrm>
          <a:off x="1257300" y="859155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36</xdr:row>
      <xdr:rowOff>19050</xdr:rowOff>
    </xdr:from>
    <xdr:to>
      <xdr:col>2</xdr:col>
      <xdr:colOff>838200</xdr:colOff>
      <xdr:row>37</xdr:row>
      <xdr:rowOff>0</xdr:rowOff>
    </xdr:to>
    <xdr:sp macro="" textlink="">
      <xdr:nvSpPr>
        <xdr:cNvPr id="74" name="矢印: 下 73">
          <a:extLst>
            <a:ext uri="{FF2B5EF4-FFF2-40B4-BE49-F238E27FC236}">
              <a16:creationId xmlns:a16="http://schemas.microsoft.com/office/drawing/2014/main" id="{AAD62C18-6783-4D39-9BBA-30055D1EE5B2}"/>
            </a:ext>
          </a:extLst>
        </xdr:cNvPr>
        <xdr:cNvSpPr/>
      </xdr:nvSpPr>
      <xdr:spPr>
        <a:xfrm>
          <a:off x="1257300" y="100298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40</xdr:row>
      <xdr:rowOff>19050</xdr:rowOff>
    </xdr:from>
    <xdr:to>
      <xdr:col>2</xdr:col>
      <xdr:colOff>819150</xdr:colOff>
      <xdr:row>41</xdr:row>
      <xdr:rowOff>0</xdr:rowOff>
    </xdr:to>
    <xdr:sp macro="" textlink="">
      <xdr:nvSpPr>
        <xdr:cNvPr id="75" name="矢印: 下 74">
          <a:extLst>
            <a:ext uri="{FF2B5EF4-FFF2-40B4-BE49-F238E27FC236}">
              <a16:creationId xmlns:a16="http://schemas.microsoft.com/office/drawing/2014/main" id="{23EFAAF3-8B5D-4363-BC81-30F1005BC5AE}"/>
            </a:ext>
          </a:extLst>
        </xdr:cNvPr>
        <xdr:cNvSpPr/>
      </xdr:nvSpPr>
      <xdr:spPr>
        <a:xfrm>
          <a:off x="1238250" y="109823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19</xdr:row>
      <xdr:rowOff>38100</xdr:rowOff>
    </xdr:from>
    <xdr:to>
      <xdr:col>9</xdr:col>
      <xdr:colOff>971550</xdr:colOff>
      <xdr:row>20</xdr:row>
      <xdr:rowOff>0</xdr:rowOff>
    </xdr:to>
    <xdr:sp macro="" textlink="">
      <xdr:nvSpPr>
        <xdr:cNvPr id="76" name="矢印: 下 75">
          <a:extLst>
            <a:ext uri="{FF2B5EF4-FFF2-40B4-BE49-F238E27FC236}">
              <a16:creationId xmlns:a16="http://schemas.microsoft.com/office/drawing/2014/main" id="{80570C1E-6A9F-44DA-B383-DAB065A844BE}"/>
            </a:ext>
          </a:extLst>
        </xdr:cNvPr>
        <xdr:cNvSpPr/>
      </xdr:nvSpPr>
      <xdr:spPr>
        <a:xfrm>
          <a:off x="4429125" y="4657725"/>
          <a:ext cx="600075" cy="4000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6</xdr:row>
      <xdr:rowOff>0</xdr:rowOff>
    </xdr:from>
    <xdr:to>
      <xdr:col>20</xdr:col>
      <xdr:colOff>0</xdr:colOff>
      <xdr:row>6</xdr:row>
      <xdr:rowOff>0</xdr:rowOff>
    </xdr:to>
    <xdr:cxnSp macro="">
      <xdr:nvCxnSpPr>
        <xdr:cNvPr id="77" name="直線コネクタ 76">
          <a:extLst>
            <a:ext uri="{FF2B5EF4-FFF2-40B4-BE49-F238E27FC236}">
              <a16:creationId xmlns:a16="http://schemas.microsoft.com/office/drawing/2014/main" id="{C121E2C5-D9EB-4ACE-B95A-E01FEBACCB61}"/>
            </a:ext>
          </a:extLst>
        </xdr:cNvPr>
        <xdr:cNvCxnSpPr/>
      </xdr:nvCxnSpPr>
      <xdr:spPr>
        <a:xfrm>
          <a:off x="16173450" y="1514475"/>
          <a:ext cx="43815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238125</xdr:rowOff>
    </xdr:from>
    <xdr:to>
      <xdr:col>20</xdr:col>
      <xdr:colOff>9525</xdr:colOff>
      <xdr:row>17</xdr:row>
      <xdr:rowOff>238125</xdr:rowOff>
    </xdr:to>
    <xdr:cxnSp macro="">
      <xdr:nvCxnSpPr>
        <xdr:cNvPr id="78" name="直線コネクタ 77">
          <a:extLst>
            <a:ext uri="{FF2B5EF4-FFF2-40B4-BE49-F238E27FC236}">
              <a16:creationId xmlns:a16="http://schemas.microsoft.com/office/drawing/2014/main" id="{294F414A-8543-4107-A469-F6BA9F95E12F}"/>
            </a:ext>
          </a:extLst>
        </xdr:cNvPr>
        <xdr:cNvCxnSpPr/>
      </xdr:nvCxnSpPr>
      <xdr:spPr>
        <a:xfrm>
          <a:off x="16163925" y="4371975"/>
          <a:ext cx="45720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1</xdr:row>
      <xdr:rowOff>180976</xdr:rowOff>
    </xdr:from>
    <xdr:to>
      <xdr:col>18</xdr:col>
      <xdr:colOff>76200</xdr:colOff>
      <xdr:row>20</xdr:row>
      <xdr:rowOff>95251</xdr:rowOff>
    </xdr:to>
    <xdr:grpSp>
      <xdr:nvGrpSpPr>
        <xdr:cNvPr id="79" name="グループ化 78">
          <a:extLst>
            <a:ext uri="{FF2B5EF4-FFF2-40B4-BE49-F238E27FC236}">
              <a16:creationId xmlns:a16="http://schemas.microsoft.com/office/drawing/2014/main" id="{7D1637E4-F25F-4823-BECE-E74F335A188C}"/>
            </a:ext>
          </a:extLst>
        </xdr:cNvPr>
        <xdr:cNvGrpSpPr/>
      </xdr:nvGrpSpPr>
      <xdr:grpSpPr>
        <a:xfrm>
          <a:off x="10039910" y="416300"/>
          <a:ext cx="6206378" cy="4687980"/>
          <a:chOff x="8391525" y="419100"/>
          <a:chExt cx="6210300" cy="4616814"/>
        </a:xfrm>
      </xdr:grpSpPr>
      <xdr:sp macro="" textlink="">
        <xdr:nvSpPr>
          <xdr:cNvPr id="80" name="正方形/長方形 79">
            <a:extLst>
              <a:ext uri="{FF2B5EF4-FFF2-40B4-BE49-F238E27FC236}">
                <a16:creationId xmlns:a16="http://schemas.microsoft.com/office/drawing/2014/main" id="{56D76982-2834-46A7-D3F3-D99FFD505450}"/>
              </a:ext>
            </a:extLst>
          </xdr:cNvPr>
          <xdr:cNvSpPr/>
        </xdr:nvSpPr>
        <xdr:spPr>
          <a:xfrm>
            <a:off x="8391525" y="419100"/>
            <a:ext cx="6210300" cy="4124477"/>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 name="矢印: 下 80">
            <a:extLst>
              <a:ext uri="{FF2B5EF4-FFF2-40B4-BE49-F238E27FC236}">
                <a16:creationId xmlns:a16="http://schemas.microsoft.com/office/drawing/2014/main" id="{C2FAE9EE-1F91-B86E-952C-C1888211DB91}"/>
              </a:ext>
            </a:extLst>
          </xdr:cNvPr>
          <xdr:cNvSpPr/>
        </xdr:nvSpPr>
        <xdr:spPr>
          <a:xfrm>
            <a:off x="11115675" y="4580734"/>
            <a:ext cx="685800" cy="455180"/>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123825</xdr:colOff>
      <xdr:row>8</xdr:row>
      <xdr:rowOff>114300</xdr:rowOff>
    </xdr:from>
    <xdr:to>
      <xdr:col>1</xdr:col>
      <xdr:colOff>85725</xdr:colOff>
      <xdr:row>13</xdr:row>
      <xdr:rowOff>76200</xdr:rowOff>
    </xdr:to>
    <xdr:sp macro="" textlink="">
      <xdr:nvSpPr>
        <xdr:cNvPr id="82" name="四角形: 角を丸くする 81">
          <a:extLst>
            <a:ext uri="{FF2B5EF4-FFF2-40B4-BE49-F238E27FC236}">
              <a16:creationId xmlns:a16="http://schemas.microsoft.com/office/drawing/2014/main" id="{12EDF500-BEA0-4017-98A3-8B374CF41170}"/>
            </a:ext>
          </a:extLst>
        </xdr:cNvPr>
        <xdr:cNvSpPr/>
      </xdr:nvSpPr>
      <xdr:spPr>
        <a:xfrm>
          <a:off x="123825" y="2105025"/>
          <a:ext cx="266700" cy="1152525"/>
        </a:xfrm>
        <a:prstGeom prst="roundRect">
          <a:avLst/>
        </a:prstGeom>
        <a:gradFill flip="none" rotWithShape="1">
          <a:gsLst>
            <a:gs pos="0">
              <a:schemeClr val="accent2">
                <a:lumMod val="0"/>
                <a:lumOff val="100000"/>
              </a:schemeClr>
            </a:gs>
            <a:gs pos="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経　営</a:t>
          </a:r>
        </a:p>
      </xdr:txBody>
    </xdr:sp>
    <xdr:clientData/>
  </xdr:twoCellAnchor>
  <xdr:twoCellAnchor>
    <xdr:from>
      <xdr:col>0</xdr:col>
      <xdr:colOff>114300</xdr:colOff>
      <xdr:row>27</xdr:row>
      <xdr:rowOff>209550</xdr:rowOff>
    </xdr:from>
    <xdr:to>
      <xdr:col>1</xdr:col>
      <xdr:colOff>66675</xdr:colOff>
      <xdr:row>34</xdr:row>
      <xdr:rowOff>114300</xdr:rowOff>
    </xdr:to>
    <xdr:sp macro="" textlink="">
      <xdr:nvSpPr>
        <xdr:cNvPr id="83" name="四角形: 角を丸くする 82">
          <a:extLst>
            <a:ext uri="{FF2B5EF4-FFF2-40B4-BE49-F238E27FC236}">
              <a16:creationId xmlns:a16="http://schemas.microsoft.com/office/drawing/2014/main" id="{1BFB574C-D2B1-430C-8E28-9E417B945F60}"/>
            </a:ext>
          </a:extLst>
        </xdr:cNvPr>
        <xdr:cNvSpPr/>
      </xdr:nvSpPr>
      <xdr:spPr>
        <a:xfrm>
          <a:off x="114300" y="7734300"/>
          <a:ext cx="257175" cy="1914525"/>
        </a:xfrm>
        <a:prstGeom prst="roundRect">
          <a:avLst/>
        </a:prstGeom>
        <a:gradFill flip="none" rotWithShape="1">
          <a:gsLst>
            <a:gs pos="0">
              <a:schemeClr val="accent5">
                <a:lumMod val="0"/>
                <a:lumOff val="100000"/>
              </a:schemeClr>
            </a:gs>
            <a:gs pos="0">
              <a:schemeClr val="accent5">
                <a:lumMod val="0"/>
                <a:lumOff val="100000"/>
              </a:schemeClr>
            </a:gs>
            <a:gs pos="100000">
              <a:schemeClr val="accent5">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マーケティング</a:t>
          </a:r>
        </a:p>
      </xdr:txBody>
    </xdr:sp>
    <xdr:clientData/>
  </xdr:twoCellAnchor>
  <xdr:twoCellAnchor>
    <xdr:from>
      <xdr:col>15</xdr:col>
      <xdr:colOff>371476</xdr:colOff>
      <xdr:row>0</xdr:row>
      <xdr:rowOff>180975</xdr:rowOff>
    </xdr:from>
    <xdr:to>
      <xdr:col>17</xdr:col>
      <xdr:colOff>790575</xdr:colOff>
      <xdr:row>1</xdr:row>
      <xdr:rowOff>247650</xdr:rowOff>
    </xdr:to>
    <xdr:sp macro="" textlink="">
      <xdr:nvSpPr>
        <xdr:cNvPr id="84" name="テキスト ボックス 83">
          <a:extLst>
            <a:ext uri="{FF2B5EF4-FFF2-40B4-BE49-F238E27FC236}">
              <a16:creationId xmlns:a16="http://schemas.microsoft.com/office/drawing/2014/main" id="{C54BCA42-8560-4F57-A93E-3065DC63A6B6}"/>
            </a:ext>
          </a:extLst>
        </xdr:cNvPr>
        <xdr:cNvSpPr txBox="1"/>
      </xdr:nvSpPr>
      <xdr:spPr>
        <a:xfrm>
          <a:off x="11868151" y="180975"/>
          <a:ext cx="25241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創業に必要な「</a:t>
          </a:r>
          <a:r>
            <a:rPr kumimoji="1" lang="ja-JP" altLang="en-US" sz="1400" b="1">
              <a:solidFill>
                <a:srgbClr val="FF0000"/>
              </a:solidFill>
            </a:rPr>
            <a:t>経営資源</a:t>
          </a:r>
          <a:r>
            <a:rPr kumimoji="1" lang="ja-JP" altLang="en-US" sz="1400" b="1"/>
            <a:t>」</a:t>
          </a:r>
        </a:p>
      </xdr:txBody>
    </xdr:sp>
    <xdr:clientData/>
  </xdr:twoCellAnchor>
  <xdr:twoCellAnchor>
    <xdr:from>
      <xdr:col>13</xdr:col>
      <xdr:colOff>352425</xdr:colOff>
      <xdr:row>1</xdr:row>
      <xdr:rowOff>266701</xdr:rowOff>
    </xdr:from>
    <xdr:to>
      <xdr:col>14</xdr:col>
      <xdr:colOff>247650</xdr:colOff>
      <xdr:row>4</xdr:row>
      <xdr:rowOff>66675</xdr:rowOff>
    </xdr:to>
    <xdr:sp macro="" textlink="">
      <xdr:nvSpPr>
        <xdr:cNvPr id="85" name="四角形: 角を丸くする 84">
          <a:extLst>
            <a:ext uri="{FF2B5EF4-FFF2-40B4-BE49-F238E27FC236}">
              <a16:creationId xmlns:a16="http://schemas.microsoft.com/office/drawing/2014/main" id="{EBE11140-F905-4D60-87E0-3F6F2CCD3BAF}"/>
            </a:ext>
          </a:extLst>
        </xdr:cNvPr>
        <xdr:cNvSpPr/>
      </xdr:nvSpPr>
      <xdr:spPr>
        <a:xfrm>
          <a:off x="10487025" y="504826"/>
          <a:ext cx="266700" cy="590549"/>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人材</a:t>
          </a:r>
        </a:p>
      </xdr:txBody>
    </xdr:sp>
    <xdr:clientData/>
  </xdr:twoCellAnchor>
  <xdr:twoCellAnchor>
    <xdr:from>
      <xdr:col>2</xdr:col>
      <xdr:colOff>485775</xdr:colOff>
      <xdr:row>44</xdr:row>
      <xdr:rowOff>9525</xdr:rowOff>
    </xdr:from>
    <xdr:to>
      <xdr:col>2</xdr:col>
      <xdr:colOff>819150</xdr:colOff>
      <xdr:row>44</xdr:row>
      <xdr:rowOff>228600</xdr:rowOff>
    </xdr:to>
    <xdr:sp macro="" textlink="">
      <xdr:nvSpPr>
        <xdr:cNvPr id="86" name="矢印: 下 85">
          <a:extLst>
            <a:ext uri="{FF2B5EF4-FFF2-40B4-BE49-F238E27FC236}">
              <a16:creationId xmlns:a16="http://schemas.microsoft.com/office/drawing/2014/main" id="{CEB9BBD1-C597-430F-B397-1636AF96C237}"/>
            </a:ext>
          </a:extLst>
        </xdr:cNvPr>
        <xdr:cNvSpPr/>
      </xdr:nvSpPr>
      <xdr:spPr>
        <a:xfrm>
          <a:off x="1238250" y="1192530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xdr:row>
      <xdr:rowOff>190501</xdr:rowOff>
    </xdr:from>
    <xdr:to>
      <xdr:col>12</xdr:col>
      <xdr:colOff>314325</xdr:colOff>
      <xdr:row>11</xdr:row>
      <xdr:rowOff>38101</xdr:rowOff>
    </xdr:to>
    <xdr:sp macro="" textlink="">
      <xdr:nvSpPr>
        <xdr:cNvPr id="87" name="四角形: 角を丸くする 86">
          <a:extLst>
            <a:ext uri="{FF2B5EF4-FFF2-40B4-BE49-F238E27FC236}">
              <a16:creationId xmlns:a16="http://schemas.microsoft.com/office/drawing/2014/main" id="{5095B537-989D-4AA9-8A22-4CCE06063841}"/>
            </a:ext>
          </a:extLst>
        </xdr:cNvPr>
        <xdr:cNvSpPr/>
      </xdr:nvSpPr>
      <xdr:spPr>
        <a:xfrm>
          <a:off x="9820275" y="1943101"/>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clientData/>
  </xdr:twoCellAnchor>
  <xdr:twoCellAnchor>
    <xdr:from>
      <xdr:col>18</xdr:col>
      <xdr:colOff>9529</xdr:colOff>
      <xdr:row>3</xdr:row>
      <xdr:rowOff>0</xdr:rowOff>
    </xdr:from>
    <xdr:to>
      <xdr:col>20</xdr:col>
      <xdr:colOff>49606</xdr:colOff>
      <xdr:row>5</xdr:row>
      <xdr:rowOff>28575</xdr:rowOff>
    </xdr:to>
    <xdr:grpSp>
      <xdr:nvGrpSpPr>
        <xdr:cNvPr id="88" name="グループ化 87">
          <a:extLst>
            <a:ext uri="{FF2B5EF4-FFF2-40B4-BE49-F238E27FC236}">
              <a16:creationId xmlns:a16="http://schemas.microsoft.com/office/drawing/2014/main" id="{72D28B49-BFC9-4991-B574-A12CF2036B03}"/>
            </a:ext>
          </a:extLst>
        </xdr:cNvPr>
        <xdr:cNvGrpSpPr/>
      </xdr:nvGrpSpPr>
      <xdr:grpSpPr>
        <a:xfrm>
          <a:off x="16179617" y="784412"/>
          <a:ext cx="488313" cy="499222"/>
          <a:chOff x="13906500" y="2505075"/>
          <a:chExt cx="438150" cy="504825"/>
        </a:xfrm>
      </xdr:grpSpPr>
      <xdr:sp macro="" textlink="">
        <xdr:nvSpPr>
          <xdr:cNvPr id="89" name="矢印: 左 88">
            <a:extLst>
              <a:ext uri="{FF2B5EF4-FFF2-40B4-BE49-F238E27FC236}">
                <a16:creationId xmlns:a16="http://schemas.microsoft.com/office/drawing/2014/main" id="{6CEEAB56-D855-D66D-9ED2-0405BA3657EF}"/>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90" name="テキスト ボックス 89">
            <a:extLst>
              <a:ext uri="{FF2B5EF4-FFF2-40B4-BE49-F238E27FC236}">
                <a16:creationId xmlns:a16="http://schemas.microsoft.com/office/drawing/2014/main" id="{EC90ACEF-5EEA-F637-15BD-D6CE5D397CAF}"/>
              </a:ext>
            </a:extLst>
          </xdr:cNvPr>
          <xdr:cNvSpPr txBox="1"/>
        </xdr:nvSpPr>
        <xdr:spPr>
          <a:xfrm>
            <a:off x="13906500" y="2600325"/>
            <a:ext cx="4363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確保</a:t>
            </a:r>
          </a:p>
        </xdr:txBody>
      </xdr:sp>
    </xdr:grpSp>
    <xdr:clientData/>
  </xdr:twoCellAnchor>
  <xdr:twoCellAnchor>
    <xdr:from>
      <xdr:col>18</xdr:col>
      <xdr:colOff>0</xdr:colOff>
      <xdr:row>11</xdr:row>
      <xdr:rowOff>0</xdr:rowOff>
    </xdr:from>
    <xdr:to>
      <xdr:col>20</xdr:col>
      <xdr:colOff>95251</xdr:colOff>
      <xdr:row>13</xdr:row>
      <xdr:rowOff>28575</xdr:rowOff>
    </xdr:to>
    <xdr:grpSp>
      <xdr:nvGrpSpPr>
        <xdr:cNvPr id="91" name="グループ化 90">
          <a:extLst>
            <a:ext uri="{FF2B5EF4-FFF2-40B4-BE49-F238E27FC236}">
              <a16:creationId xmlns:a16="http://schemas.microsoft.com/office/drawing/2014/main" id="{9C13AEC7-D082-4430-BBE6-63D325DF82C9}"/>
            </a:ext>
          </a:extLst>
        </xdr:cNvPr>
        <xdr:cNvGrpSpPr/>
      </xdr:nvGrpSpPr>
      <xdr:grpSpPr>
        <a:xfrm>
          <a:off x="16170088" y="2678206"/>
          <a:ext cx="543487" cy="499222"/>
          <a:chOff x="13906500" y="2505075"/>
          <a:chExt cx="504825" cy="504825"/>
        </a:xfrm>
      </xdr:grpSpPr>
      <xdr:sp macro="" textlink="">
        <xdr:nvSpPr>
          <xdr:cNvPr id="92" name="矢印: 左 91">
            <a:extLst>
              <a:ext uri="{FF2B5EF4-FFF2-40B4-BE49-F238E27FC236}">
                <a16:creationId xmlns:a16="http://schemas.microsoft.com/office/drawing/2014/main" id="{5693C43A-BE0B-A808-E971-4B5E6BE1C760}"/>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93" name="テキスト ボックス 92">
            <a:extLst>
              <a:ext uri="{FF2B5EF4-FFF2-40B4-BE49-F238E27FC236}">
                <a16:creationId xmlns:a16="http://schemas.microsoft.com/office/drawing/2014/main" id="{EB1F9EA3-0C39-7613-A583-4AEED922AE35}"/>
              </a:ext>
            </a:extLst>
          </xdr:cNvPr>
          <xdr:cNvSpPr txBox="1"/>
        </xdr:nvSpPr>
        <xdr:spPr>
          <a:xfrm>
            <a:off x="13906500" y="2600325"/>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調達</a:t>
            </a:r>
          </a:p>
        </xdr:txBody>
      </xdr:sp>
    </xdr:grpSp>
    <xdr:clientData/>
  </xdr:twoCellAnchor>
  <xdr:twoCellAnchor>
    <xdr:from>
      <xdr:col>12</xdr:col>
      <xdr:colOff>104776</xdr:colOff>
      <xdr:row>20</xdr:row>
      <xdr:rowOff>133350</xdr:rowOff>
    </xdr:from>
    <xdr:to>
      <xdr:col>22</xdr:col>
      <xdr:colOff>942973</xdr:colOff>
      <xdr:row>26</xdr:row>
      <xdr:rowOff>57160</xdr:rowOff>
    </xdr:to>
    <xdr:grpSp>
      <xdr:nvGrpSpPr>
        <xdr:cNvPr id="94" name="グループ化 93">
          <a:extLst>
            <a:ext uri="{FF2B5EF4-FFF2-40B4-BE49-F238E27FC236}">
              <a16:creationId xmlns:a16="http://schemas.microsoft.com/office/drawing/2014/main" id="{5A79E586-F877-44AA-A6B2-6539C731B446}"/>
            </a:ext>
          </a:extLst>
        </xdr:cNvPr>
        <xdr:cNvGrpSpPr/>
      </xdr:nvGrpSpPr>
      <xdr:grpSpPr>
        <a:xfrm>
          <a:off x="9887511" y="5142379"/>
          <a:ext cx="9589991" cy="2008105"/>
          <a:chOff x="9991726" y="5372100"/>
          <a:chExt cx="9591672" cy="2038360"/>
        </a:xfrm>
      </xdr:grpSpPr>
      <xdr:grpSp>
        <xdr:nvGrpSpPr>
          <xdr:cNvPr id="95" name="グループ化 94">
            <a:extLst>
              <a:ext uri="{FF2B5EF4-FFF2-40B4-BE49-F238E27FC236}">
                <a16:creationId xmlns:a16="http://schemas.microsoft.com/office/drawing/2014/main" id="{0C590F4E-AFDA-67EF-6723-5640C5528F58}"/>
              </a:ext>
            </a:extLst>
          </xdr:cNvPr>
          <xdr:cNvGrpSpPr/>
        </xdr:nvGrpSpPr>
        <xdr:grpSpPr>
          <a:xfrm>
            <a:off x="10191749" y="5734058"/>
            <a:ext cx="9391649" cy="1676402"/>
            <a:chOff x="8276439" y="5347690"/>
            <a:chExt cx="10468760" cy="1354199"/>
          </a:xfrm>
        </xdr:grpSpPr>
        <xdr:grpSp>
          <xdr:nvGrpSpPr>
            <xdr:cNvPr id="97" name="グループ化 96">
              <a:extLst>
                <a:ext uri="{FF2B5EF4-FFF2-40B4-BE49-F238E27FC236}">
                  <a16:creationId xmlns:a16="http://schemas.microsoft.com/office/drawing/2014/main" id="{41B6F47D-02A1-01E2-9A71-B14456FB6697}"/>
                </a:ext>
              </a:extLst>
            </xdr:cNvPr>
            <xdr:cNvGrpSpPr/>
          </xdr:nvGrpSpPr>
          <xdr:grpSpPr>
            <a:xfrm>
              <a:off x="8526850" y="5351174"/>
              <a:ext cx="10218349" cy="1104491"/>
              <a:chOff x="8526850" y="5352181"/>
              <a:chExt cx="10218349" cy="1249343"/>
            </a:xfrm>
          </xdr:grpSpPr>
          <xdr:sp macro="" textlink="">
            <xdr:nvSpPr>
              <xdr:cNvPr id="100" name="矢印: 山形 99">
                <a:extLst>
                  <a:ext uri="{FF2B5EF4-FFF2-40B4-BE49-F238E27FC236}">
                    <a16:creationId xmlns:a16="http://schemas.microsoft.com/office/drawing/2014/main" id="{403E24CB-745D-5487-26CA-EAC4AF5D8B0C}"/>
                  </a:ext>
                </a:extLst>
              </xdr:cNvPr>
              <xdr:cNvSpPr/>
            </xdr:nvSpPr>
            <xdr:spPr>
              <a:xfrm>
                <a:off x="17683461" y="5356940"/>
                <a:ext cx="1061738" cy="1244584"/>
              </a:xfrm>
              <a:prstGeom prst="chevron">
                <a:avLst>
                  <a:gd name="adj" fmla="val 23648"/>
                </a:avLst>
              </a:prstGeom>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r"/>
                <a:r>
                  <a:rPr kumimoji="1" lang="ja-JP" altLang="en-US" sz="1400" b="1">
                    <a:solidFill>
                      <a:srgbClr val="FF0000"/>
                    </a:solidFill>
                  </a:rPr>
                  <a:t>利益</a:t>
                </a:r>
              </a:p>
            </xdr:txBody>
          </xdr:sp>
          <xdr:grpSp>
            <xdr:nvGrpSpPr>
              <xdr:cNvPr id="101" name="グループ化 100">
                <a:extLst>
                  <a:ext uri="{FF2B5EF4-FFF2-40B4-BE49-F238E27FC236}">
                    <a16:creationId xmlns:a16="http://schemas.microsoft.com/office/drawing/2014/main" id="{251341E7-BC8C-B96E-087E-D50CE991C781}"/>
                  </a:ext>
                </a:extLst>
              </xdr:cNvPr>
              <xdr:cNvGrpSpPr/>
            </xdr:nvGrpSpPr>
            <xdr:grpSpPr>
              <a:xfrm>
                <a:off x="8526850" y="5352181"/>
                <a:ext cx="9186372" cy="1240643"/>
                <a:chOff x="8611889" y="5361706"/>
                <a:chExt cx="10022361" cy="1240643"/>
              </a:xfrm>
            </xdr:grpSpPr>
            <xdr:grpSp>
              <xdr:nvGrpSpPr>
                <xdr:cNvPr id="102" name="グループ化 101">
                  <a:extLst>
                    <a:ext uri="{FF2B5EF4-FFF2-40B4-BE49-F238E27FC236}">
                      <a16:creationId xmlns:a16="http://schemas.microsoft.com/office/drawing/2014/main" id="{B9C69265-FC4A-744A-7D46-37461A17F0DA}"/>
                    </a:ext>
                  </a:extLst>
                </xdr:cNvPr>
                <xdr:cNvGrpSpPr/>
              </xdr:nvGrpSpPr>
              <xdr:grpSpPr>
                <a:xfrm>
                  <a:off x="8620125" y="5361706"/>
                  <a:ext cx="10010775" cy="543546"/>
                  <a:chOff x="8420100" y="5695081"/>
                  <a:chExt cx="10010775" cy="543546"/>
                </a:xfrm>
              </xdr:grpSpPr>
              <xdr:sp macro="" textlink="" fLocksText="0">
                <xdr:nvSpPr>
                  <xdr:cNvPr id="106" name="矢印: 山形 105">
                    <a:extLst>
                      <a:ext uri="{FF2B5EF4-FFF2-40B4-BE49-F238E27FC236}">
                        <a16:creationId xmlns:a16="http://schemas.microsoft.com/office/drawing/2014/main" id="{DB1C6523-123B-47AE-84B5-0DB83D44C753}"/>
                      </a:ext>
                    </a:extLst>
                  </xdr:cNvPr>
                  <xdr:cNvSpPr/>
                </xdr:nvSpPr>
                <xdr:spPr>
                  <a:xfrm>
                    <a:off x="9644720" y="5695950"/>
                    <a:ext cx="133349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sp macro="" textlink="" fLocksText="0">
                <xdr:nvSpPr>
                  <xdr:cNvPr id="107" name="矢印: 山形 106">
                    <a:extLst>
                      <a:ext uri="{FF2B5EF4-FFF2-40B4-BE49-F238E27FC236}">
                        <a16:creationId xmlns:a16="http://schemas.microsoft.com/office/drawing/2014/main" id="{0F5B59F4-9697-1788-1A82-B229668A9DC0}"/>
                      </a:ext>
                    </a:extLst>
                  </xdr:cNvPr>
                  <xdr:cNvSpPr/>
                </xdr:nvSpPr>
                <xdr:spPr>
                  <a:xfrm>
                    <a:off x="10915650" y="5695950"/>
                    <a:ext cx="1333500" cy="542677"/>
                  </a:xfrm>
                  <a:prstGeom prst="chevron">
                    <a:avLst>
                      <a:gd name="adj" fmla="val 14559"/>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108" name="矢印: 山形 107">
                    <a:extLst>
                      <a:ext uri="{FF2B5EF4-FFF2-40B4-BE49-F238E27FC236}">
                        <a16:creationId xmlns:a16="http://schemas.microsoft.com/office/drawing/2014/main" id="{EBC2090F-FEC7-05B7-3D74-3E06CD00107C}"/>
                      </a:ext>
                    </a:extLst>
                  </xdr:cNvPr>
                  <xdr:cNvSpPr/>
                </xdr:nvSpPr>
                <xdr:spPr>
                  <a:xfrm>
                    <a:off x="12197777" y="5695081"/>
                    <a:ext cx="1308498" cy="542677"/>
                  </a:xfrm>
                  <a:prstGeom prst="chevron">
                    <a:avLst>
                      <a:gd name="adj" fmla="val 15506"/>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109" name="矢印: 山形 108">
                    <a:extLst>
                      <a:ext uri="{FF2B5EF4-FFF2-40B4-BE49-F238E27FC236}">
                        <a16:creationId xmlns:a16="http://schemas.microsoft.com/office/drawing/2014/main" id="{0B1379DA-2EAE-BEFE-7C2D-2E13B7A4B8FE}"/>
                      </a:ext>
                    </a:extLst>
                  </xdr:cNvPr>
                  <xdr:cNvSpPr/>
                </xdr:nvSpPr>
                <xdr:spPr>
                  <a:xfrm>
                    <a:off x="13443964" y="5695081"/>
                    <a:ext cx="1291211"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en-US" altLang="ja-JP" sz="900" b="0">
                      <a:solidFill>
                        <a:schemeClr val="tx1"/>
                      </a:solidFill>
                    </a:endParaRPr>
                  </a:p>
                </xdr:txBody>
              </xdr:sp>
              <xdr:sp macro="" textlink="" fLocksText="0">
                <xdr:nvSpPr>
                  <xdr:cNvPr id="110" name="矢印: 山形 109">
                    <a:extLst>
                      <a:ext uri="{FF2B5EF4-FFF2-40B4-BE49-F238E27FC236}">
                        <a16:creationId xmlns:a16="http://schemas.microsoft.com/office/drawing/2014/main" id="{E75A8DA4-6420-29AF-B951-17658A846524}"/>
                      </a:ext>
                    </a:extLst>
                  </xdr:cNvPr>
                  <xdr:cNvSpPr/>
                </xdr:nvSpPr>
                <xdr:spPr>
                  <a:xfrm>
                    <a:off x="14660246" y="5695081"/>
                    <a:ext cx="1303655"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1" name="矢印: 山形 110">
                    <a:extLst>
                      <a:ext uri="{FF2B5EF4-FFF2-40B4-BE49-F238E27FC236}">
                        <a16:creationId xmlns:a16="http://schemas.microsoft.com/office/drawing/2014/main" id="{04EB6F53-F618-DC64-01AE-E385F2778F01}"/>
                      </a:ext>
                    </a:extLst>
                  </xdr:cNvPr>
                  <xdr:cNvSpPr/>
                </xdr:nvSpPr>
                <xdr:spPr>
                  <a:xfrm>
                    <a:off x="15899693" y="5695081"/>
                    <a:ext cx="130245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2" name="矢印: 山形 111">
                    <a:extLst>
                      <a:ext uri="{FF2B5EF4-FFF2-40B4-BE49-F238E27FC236}">
                        <a16:creationId xmlns:a16="http://schemas.microsoft.com/office/drawing/2014/main" id="{372FD626-93D8-49F6-BD7A-AD8CA0507CB0}"/>
                      </a:ext>
                    </a:extLst>
                  </xdr:cNvPr>
                  <xdr:cNvSpPr/>
                </xdr:nvSpPr>
                <xdr:spPr>
                  <a:xfrm>
                    <a:off x="17127557" y="5695081"/>
                    <a:ext cx="130331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113" name="矢印: 山形 112">
                    <a:extLst>
                      <a:ext uri="{FF2B5EF4-FFF2-40B4-BE49-F238E27FC236}">
                        <a16:creationId xmlns:a16="http://schemas.microsoft.com/office/drawing/2014/main" id="{7ACC2792-D7CD-DE4C-571D-4BE4CA65EEDF}"/>
                      </a:ext>
                    </a:extLst>
                  </xdr:cNvPr>
                  <xdr:cNvSpPr/>
                </xdr:nvSpPr>
                <xdr:spPr>
                  <a:xfrm>
                    <a:off x="8420100" y="5695950"/>
                    <a:ext cx="129393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grpSp>
            <xdr:sp macro="" textlink="" fLocksText="0">
              <xdr:nvSpPr>
                <xdr:cNvPr id="103" name="矢印: 山形 102">
                  <a:extLst>
                    <a:ext uri="{FF2B5EF4-FFF2-40B4-BE49-F238E27FC236}">
                      <a16:creationId xmlns:a16="http://schemas.microsoft.com/office/drawing/2014/main" id="{D02D6A62-5A79-5F2B-AECD-CE98497E2CE7}"/>
                    </a:ext>
                  </a:extLst>
                </xdr:cNvPr>
                <xdr:cNvSpPr/>
              </xdr:nvSpPr>
              <xdr:spPr>
                <a:xfrm>
                  <a:off x="8611889" y="5979905"/>
                  <a:ext cx="10001251" cy="169867"/>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総務・労務</a:t>
                  </a:r>
                  <a:endParaRPr kumimoji="1" lang="ja-JP" altLang="en-US" sz="1200" b="0">
                    <a:solidFill>
                      <a:schemeClr val="tx1"/>
                    </a:solidFill>
                  </a:endParaRPr>
                </a:p>
              </xdr:txBody>
            </xdr:sp>
            <xdr:sp macro="" textlink="" fLocksText="0">
              <xdr:nvSpPr>
                <xdr:cNvPr id="104" name="矢印: 山形 103">
                  <a:extLst>
                    <a:ext uri="{FF2B5EF4-FFF2-40B4-BE49-F238E27FC236}">
                      <a16:creationId xmlns:a16="http://schemas.microsoft.com/office/drawing/2014/main" id="{52197213-8DF7-8F18-2ECB-B7812ED3C83D}"/>
                    </a:ext>
                  </a:extLst>
                </xdr:cNvPr>
                <xdr:cNvSpPr/>
              </xdr:nvSpPr>
              <xdr:spPr>
                <a:xfrm>
                  <a:off x="8621415" y="6189302"/>
                  <a:ext cx="10001251" cy="18675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経理事務</a:t>
                  </a:r>
                  <a:endParaRPr kumimoji="1" lang="ja-JP" altLang="en-US" sz="1200" b="0">
                    <a:solidFill>
                      <a:schemeClr val="tx1"/>
                    </a:solidFill>
                  </a:endParaRPr>
                </a:p>
              </xdr:txBody>
            </xdr:sp>
            <xdr:sp macro="" textlink="" fLocksText="0">
              <xdr:nvSpPr>
                <xdr:cNvPr id="105" name="矢印: 山形 104">
                  <a:extLst>
                    <a:ext uri="{FF2B5EF4-FFF2-40B4-BE49-F238E27FC236}">
                      <a16:creationId xmlns:a16="http://schemas.microsoft.com/office/drawing/2014/main" id="{00E33185-FE82-9710-206B-DCEBDE2B80B6}"/>
                    </a:ext>
                  </a:extLst>
                </xdr:cNvPr>
                <xdr:cNvSpPr/>
              </xdr:nvSpPr>
              <xdr:spPr>
                <a:xfrm>
                  <a:off x="8632999" y="6425631"/>
                  <a:ext cx="10001251" cy="17671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営業・ＰＲ</a:t>
                  </a:r>
                  <a:endParaRPr kumimoji="1" lang="ja-JP" altLang="en-US" sz="1200" b="0">
                    <a:solidFill>
                      <a:schemeClr val="tx1"/>
                    </a:solidFill>
                  </a:endParaRPr>
                </a:p>
              </xdr:txBody>
            </xdr:sp>
          </xdr:grpSp>
        </xdr:grpSp>
        <xdr:sp macro="" textlink="">
          <xdr:nvSpPr>
            <xdr:cNvPr id="98" name="テキスト ボックス 97">
              <a:extLst>
                <a:ext uri="{FF2B5EF4-FFF2-40B4-BE49-F238E27FC236}">
                  <a16:creationId xmlns:a16="http://schemas.microsoft.com/office/drawing/2014/main" id="{0F72EFFF-5BB9-0C60-FA6C-D37BD5C7C164}"/>
                </a:ext>
              </a:extLst>
            </xdr:cNvPr>
            <xdr:cNvSpPr txBox="1"/>
          </xdr:nvSpPr>
          <xdr:spPr>
            <a:xfrm>
              <a:off x="8276439" y="5347690"/>
              <a:ext cx="266700" cy="6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a:latin typeface="FGP平成角ｺﾞｼｯｸ体W3" panose="020B0400000000000000" pitchFamily="50" charset="-128"/>
                  <a:ea typeface="FGP平成角ｺﾞｼｯｸ体W3" panose="020B0400000000000000" pitchFamily="50" charset="-128"/>
                </a:rPr>
                <a:t>主活動</a:t>
              </a:r>
            </a:p>
          </xdr:txBody>
        </xdr:sp>
        <xdr:sp macro="" textlink="">
          <xdr:nvSpPr>
            <xdr:cNvPr id="99" name="テキスト ボックス 98">
              <a:extLst>
                <a:ext uri="{FF2B5EF4-FFF2-40B4-BE49-F238E27FC236}">
                  <a16:creationId xmlns:a16="http://schemas.microsoft.com/office/drawing/2014/main" id="{E28BFD23-6135-7B0B-74C5-6673EDD09118}"/>
                </a:ext>
              </a:extLst>
            </xdr:cNvPr>
            <xdr:cNvSpPr txBox="1"/>
          </xdr:nvSpPr>
          <xdr:spPr>
            <a:xfrm>
              <a:off x="8276440" y="5857423"/>
              <a:ext cx="266700" cy="8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b="0">
                  <a:latin typeface="FGP平成角ｺﾞｼｯｸ体W3" panose="020B0400000000000000" pitchFamily="50" charset="-128"/>
                  <a:ea typeface="FGP平成角ｺﾞｼｯｸ体W3" panose="020B0400000000000000" pitchFamily="50" charset="-128"/>
                </a:rPr>
                <a:t>支援活動</a:t>
              </a:r>
            </a:p>
          </xdr:txBody>
        </xdr:sp>
      </xdr:grpSp>
      <xdr:sp macro="" textlink="">
        <xdr:nvSpPr>
          <xdr:cNvPr id="96" name="テキスト ボックス 95">
            <a:extLst>
              <a:ext uri="{FF2B5EF4-FFF2-40B4-BE49-F238E27FC236}">
                <a16:creationId xmlns:a16="http://schemas.microsoft.com/office/drawing/2014/main" id="{D7BF827A-5925-C534-BABC-875F2C2742EE}"/>
              </a:ext>
            </a:extLst>
          </xdr:cNvPr>
          <xdr:cNvSpPr txBox="1"/>
        </xdr:nvSpPr>
        <xdr:spPr>
          <a:xfrm>
            <a:off x="9991726" y="5372100"/>
            <a:ext cx="1733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事業活動の流れ</a:t>
            </a:r>
          </a:p>
        </xdr:txBody>
      </xdr:sp>
    </xdr:grpSp>
    <xdr:clientData/>
  </xdr:twoCellAnchor>
  <xdr:twoCellAnchor>
    <xdr:from>
      <xdr:col>12</xdr:col>
      <xdr:colOff>38096</xdr:colOff>
      <xdr:row>28</xdr:row>
      <xdr:rowOff>192666</xdr:rowOff>
    </xdr:from>
    <xdr:to>
      <xdr:col>22</xdr:col>
      <xdr:colOff>942974</xdr:colOff>
      <xdr:row>46</xdr:row>
      <xdr:rowOff>209551</xdr:rowOff>
    </xdr:to>
    <xdr:grpSp>
      <xdr:nvGrpSpPr>
        <xdr:cNvPr id="118" name="グループ化 117">
          <a:extLst>
            <a:ext uri="{FF2B5EF4-FFF2-40B4-BE49-F238E27FC236}">
              <a16:creationId xmlns:a16="http://schemas.microsoft.com/office/drawing/2014/main" id="{EE3D4F80-440B-41E6-A8D8-D7C8E682536C}"/>
            </a:ext>
          </a:extLst>
        </xdr:cNvPr>
        <xdr:cNvGrpSpPr/>
      </xdr:nvGrpSpPr>
      <xdr:grpSpPr>
        <a:xfrm>
          <a:off x="9820831" y="7980754"/>
          <a:ext cx="9656672" cy="4476826"/>
          <a:chOff x="9953625" y="8667750"/>
          <a:chExt cx="9658350" cy="4533900"/>
        </a:xfrm>
      </xdr:grpSpPr>
      <xdr:grpSp>
        <xdr:nvGrpSpPr>
          <xdr:cNvPr id="119" name="グループ化 118">
            <a:extLst>
              <a:ext uri="{FF2B5EF4-FFF2-40B4-BE49-F238E27FC236}">
                <a16:creationId xmlns:a16="http://schemas.microsoft.com/office/drawing/2014/main" id="{DCB34FF0-CD2A-E766-02F7-4013D22B93B7}"/>
              </a:ext>
            </a:extLst>
          </xdr:cNvPr>
          <xdr:cNvGrpSpPr/>
        </xdr:nvGrpSpPr>
        <xdr:grpSpPr>
          <a:xfrm>
            <a:off x="10134600" y="8667750"/>
            <a:ext cx="9477375" cy="4533900"/>
            <a:chOff x="8210550" y="6827357"/>
            <a:chExt cx="10553700" cy="5026098"/>
          </a:xfrm>
        </xdr:grpSpPr>
        <xdr:sp macro="" textlink="">
          <xdr:nvSpPr>
            <xdr:cNvPr id="122" name="正方形/長方形 121">
              <a:extLst>
                <a:ext uri="{FF2B5EF4-FFF2-40B4-BE49-F238E27FC236}">
                  <a16:creationId xmlns:a16="http://schemas.microsoft.com/office/drawing/2014/main" id="{28D8F62D-C1C5-FFE3-7DDA-442B8E9699F8}"/>
                </a:ext>
              </a:extLst>
            </xdr:cNvPr>
            <xdr:cNvSpPr/>
          </xdr:nvSpPr>
          <xdr:spPr>
            <a:xfrm>
              <a:off x="8210550" y="7000876"/>
              <a:ext cx="10553700" cy="4852579"/>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テキスト ボックス 122">
              <a:extLst>
                <a:ext uri="{FF2B5EF4-FFF2-40B4-BE49-F238E27FC236}">
                  <a16:creationId xmlns:a16="http://schemas.microsoft.com/office/drawing/2014/main" id="{EB552C21-C4EA-182B-8F65-A874F83AA033}"/>
                </a:ext>
              </a:extLst>
            </xdr:cNvPr>
            <xdr:cNvSpPr txBox="1"/>
          </xdr:nvSpPr>
          <xdr:spPr>
            <a:xfrm>
              <a:off x="11534144" y="6827357"/>
              <a:ext cx="368745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事業活動の結果</a:t>
              </a:r>
              <a:r>
                <a:rPr kumimoji="1" lang="en-US" altLang="ja-JP" sz="1400" b="1"/>
                <a:t>(</a:t>
              </a:r>
              <a:r>
                <a:rPr kumimoji="1" lang="ja-JP" altLang="en-US" sz="1400" b="1">
                  <a:solidFill>
                    <a:srgbClr val="FF0000"/>
                  </a:solidFill>
                </a:rPr>
                <a:t>目標</a:t>
              </a:r>
              <a:r>
                <a:rPr kumimoji="1" lang="en-US" altLang="ja-JP" sz="1400" b="1"/>
                <a:t>)</a:t>
              </a:r>
              <a:r>
                <a:rPr kumimoji="1" lang="ja-JP" altLang="en-US" sz="1400" b="1"/>
                <a:t>・月間収支計画</a:t>
              </a:r>
            </a:p>
          </xdr:txBody>
        </xdr:sp>
      </xdr:grpSp>
      <xdr:sp macro="" textlink="">
        <xdr:nvSpPr>
          <xdr:cNvPr id="120" name="四角形: 角を丸くする 119">
            <a:extLst>
              <a:ext uri="{FF2B5EF4-FFF2-40B4-BE49-F238E27FC236}">
                <a16:creationId xmlns:a16="http://schemas.microsoft.com/office/drawing/2014/main" id="{5670A80F-67AC-CA09-4213-BE7AE606D23A}"/>
              </a:ext>
            </a:extLst>
          </xdr:cNvPr>
          <xdr:cNvSpPr/>
        </xdr:nvSpPr>
        <xdr:spPr>
          <a:xfrm>
            <a:off x="9953625" y="10572750"/>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grpSp>
    <xdr:clientData/>
  </xdr:twoCellAnchor>
  <xdr:twoCellAnchor>
    <xdr:from>
      <xdr:col>16</xdr:col>
      <xdr:colOff>114300</xdr:colOff>
      <xdr:row>27</xdr:row>
      <xdr:rowOff>95250</xdr:rowOff>
    </xdr:from>
    <xdr:to>
      <xdr:col>16</xdr:col>
      <xdr:colOff>800100</xdr:colOff>
      <xdr:row>28</xdr:row>
      <xdr:rowOff>209551</xdr:rowOff>
    </xdr:to>
    <xdr:sp macro="" textlink="">
      <xdr:nvSpPr>
        <xdr:cNvPr id="125" name="矢印: 下 124">
          <a:extLst>
            <a:ext uri="{FF2B5EF4-FFF2-40B4-BE49-F238E27FC236}">
              <a16:creationId xmlns:a16="http://schemas.microsoft.com/office/drawing/2014/main" id="{D9F3CC4A-45CF-4532-9829-C8E1F225537E}"/>
            </a:ext>
          </a:extLst>
        </xdr:cNvPr>
        <xdr:cNvSpPr/>
      </xdr:nvSpPr>
      <xdr:spPr>
        <a:xfrm>
          <a:off x="12734925" y="7620000"/>
          <a:ext cx="685800" cy="466726"/>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180974</xdr:colOff>
      <xdr:row>47</xdr:row>
      <xdr:rowOff>38100</xdr:rowOff>
    </xdr:from>
    <xdr:to>
      <xdr:col>22</xdr:col>
      <xdr:colOff>962024</xdr:colOff>
      <xdr:row>50</xdr:row>
      <xdr:rowOff>19051</xdr:rowOff>
    </xdr:to>
    <xdr:sp macro="" textlink="">
      <xdr:nvSpPr>
        <xdr:cNvPr id="126" name="テキスト ボックス 125">
          <a:extLst>
            <a:ext uri="{FF2B5EF4-FFF2-40B4-BE49-F238E27FC236}">
              <a16:creationId xmlns:a16="http://schemas.microsoft.com/office/drawing/2014/main" id="{5DEEAC26-CE59-4479-A8F8-47FF37F68935}"/>
            </a:ext>
          </a:extLst>
        </xdr:cNvPr>
        <xdr:cNvSpPr txBox="1"/>
      </xdr:nvSpPr>
      <xdr:spPr>
        <a:xfrm>
          <a:off x="9953624" y="12668250"/>
          <a:ext cx="9534525" cy="695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個人事業者の場合は、利益から生活費や社会保険料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国民健康保険、国民年金</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を支払い、利益に応じた所得税を確定申告で申告して納付する必要があります。また借入金の返済元金も利益から支払います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支払利息は経費</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。それらを差引いて</a:t>
          </a:r>
          <a:r>
            <a:rPr kumimoji="1" lang="ja-JP" altLang="en-US" sz="900" u="none">
              <a:latin typeface="FGP平成角ｺﾞｼｯｸ体W3" panose="020B0400000000000000" pitchFamily="50" charset="-128"/>
              <a:ea typeface="FGP平成角ｺﾞｼｯｸ体W3" panose="020B0400000000000000" pitchFamily="50" charset="-128"/>
            </a:rPr>
            <a:t>余った利益が次の事業活動に活用</a:t>
          </a:r>
          <a:r>
            <a:rPr kumimoji="1" lang="ja-JP" altLang="en-US" sz="900">
              <a:latin typeface="FGP平成角ｺﾞｼｯｸ体W3" panose="020B0400000000000000" pitchFamily="50" charset="-128"/>
              <a:ea typeface="FGP平成角ｺﾞｼｯｸ体W3" panose="020B0400000000000000" pitchFamily="50" charset="-128"/>
            </a:rPr>
            <a:t>されます。事業を継続していくために必要となる利益はいくらなのか、そのためにはどれだけの売上が必要となるのか、経費はいくらに抑えなければならないのか、などを実現できる可能性を踏まえ具体的に考えてみることが重要です。</a:t>
          </a:r>
        </a:p>
      </xdr:txBody>
    </xdr:sp>
    <xdr:clientData/>
  </xdr:twoCellAnchor>
  <xdr:twoCellAnchor>
    <xdr:from>
      <xdr:col>17</xdr:col>
      <xdr:colOff>2181225</xdr:colOff>
      <xdr:row>0</xdr:row>
      <xdr:rowOff>76200</xdr:rowOff>
    </xdr:from>
    <xdr:to>
      <xdr:col>20</xdr:col>
      <xdr:colOff>238125</xdr:colOff>
      <xdr:row>1</xdr:row>
      <xdr:rowOff>66675</xdr:rowOff>
    </xdr:to>
    <xdr:sp macro="" textlink="">
      <xdr:nvSpPr>
        <xdr:cNvPr id="127" name="吹き出し: 角を丸めた四角形 126">
          <a:extLst>
            <a:ext uri="{FF2B5EF4-FFF2-40B4-BE49-F238E27FC236}">
              <a16:creationId xmlns:a16="http://schemas.microsoft.com/office/drawing/2014/main" id="{14A814DB-9B4B-4BE7-95E3-C668702A3A2A}"/>
            </a:ext>
          </a:extLst>
        </xdr:cNvPr>
        <xdr:cNvSpPr/>
      </xdr:nvSpPr>
      <xdr:spPr>
        <a:xfrm>
          <a:off x="15782925" y="76200"/>
          <a:ext cx="1066800" cy="228600"/>
        </a:xfrm>
        <a:prstGeom prst="wedgeRoundRectCallout">
          <a:avLst>
            <a:gd name="adj1" fmla="val -52976"/>
            <a:gd name="adj2" fmla="val 188889"/>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緑の部分を入力</a:t>
          </a:r>
        </a:p>
      </xdr:txBody>
    </xdr:sp>
    <xdr:clientData/>
  </xdr:twoCellAnchor>
  <xdr:twoCellAnchor>
    <xdr:from>
      <xdr:col>17</xdr:col>
      <xdr:colOff>1199030</xdr:colOff>
      <xdr:row>19</xdr:row>
      <xdr:rowOff>358588</xdr:rowOff>
    </xdr:from>
    <xdr:to>
      <xdr:col>21</xdr:col>
      <xdr:colOff>616324</xdr:colOff>
      <xdr:row>20</xdr:row>
      <xdr:rowOff>179294</xdr:rowOff>
    </xdr:to>
    <xdr:sp macro="" textlink="">
      <xdr:nvSpPr>
        <xdr:cNvPr id="128" name="吹き出し: 角を丸めた四角形 127">
          <a:extLst>
            <a:ext uri="{FF2B5EF4-FFF2-40B4-BE49-F238E27FC236}">
              <a16:creationId xmlns:a16="http://schemas.microsoft.com/office/drawing/2014/main" id="{3289793F-BA47-4FFB-8A32-6545043F3EB6}"/>
            </a:ext>
          </a:extLst>
        </xdr:cNvPr>
        <xdr:cNvSpPr/>
      </xdr:nvSpPr>
      <xdr:spPr>
        <a:xfrm>
          <a:off x="14800730" y="4978213"/>
          <a:ext cx="3170144" cy="258856"/>
        </a:xfrm>
        <a:prstGeom prst="wedgeRoundRectCallout">
          <a:avLst>
            <a:gd name="adj1" fmla="val -39195"/>
            <a:gd name="adj2" fmla="val 123671"/>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自身が行う事業の流れを整理してみましょう</a:t>
          </a:r>
        </a:p>
      </xdr:txBody>
    </xdr:sp>
    <xdr:clientData/>
  </xdr:twoCellAnchor>
  <xdr:twoCellAnchor>
    <xdr:from>
      <xdr:col>12</xdr:col>
      <xdr:colOff>324971</xdr:colOff>
      <xdr:row>25</xdr:row>
      <xdr:rowOff>190502</xdr:rowOff>
    </xdr:from>
    <xdr:to>
      <xdr:col>22</xdr:col>
      <xdr:colOff>854608</xdr:colOff>
      <xdr:row>26</xdr:row>
      <xdr:rowOff>52669</xdr:rowOff>
    </xdr:to>
    <xdr:sp macro="" textlink="">
      <xdr:nvSpPr>
        <xdr:cNvPr id="129" name="右中かっこ 128">
          <a:extLst>
            <a:ext uri="{FF2B5EF4-FFF2-40B4-BE49-F238E27FC236}">
              <a16:creationId xmlns:a16="http://schemas.microsoft.com/office/drawing/2014/main" id="{9E635061-0FE5-48DF-98C4-B0FB957A4B3A}"/>
            </a:ext>
          </a:extLst>
        </xdr:cNvPr>
        <xdr:cNvSpPr/>
      </xdr:nvSpPr>
      <xdr:spPr>
        <a:xfrm rot="5400000">
          <a:off x="14631881" y="2476142"/>
          <a:ext cx="214592" cy="928311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10</xdr:row>
      <xdr:rowOff>28575</xdr:rowOff>
    </xdr:from>
    <xdr:to>
      <xdr:col>8</xdr:col>
      <xdr:colOff>771525</xdr:colOff>
      <xdr:row>11</xdr:row>
      <xdr:rowOff>0</xdr:rowOff>
    </xdr:to>
    <xdr:sp macro="" textlink="">
      <xdr:nvSpPr>
        <xdr:cNvPr id="5" name="右中かっこ 4">
          <a:extLst>
            <a:ext uri="{FF2B5EF4-FFF2-40B4-BE49-F238E27FC236}">
              <a16:creationId xmlns:a16="http://schemas.microsoft.com/office/drawing/2014/main" id="{872B3AC5-A3DF-49D7-9C4A-F9428BB4641E}"/>
            </a:ext>
          </a:extLst>
        </xdr:cNvPr>
        <xdr:cNvSpPr/>
      </xdr:nvSpPr>
      <xdr:spPr>
        <a:xfrm rot="5400000">
          <a:off x="2781300" y="781050"/>
          <a:ext cx="304800" cy="5772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10</xdr:row>
      <xdr:rowOff>28575</xdr:rowOff>
    </xdr:from>
    <xdr:to>
      <xdr:col>19</xdr:col>
      <xdr:colOff>771525</xdr:colOff>
      <xdr:row>11</xdr:row>
      <xdr:rowOff>0</xdr:rowOff>
    </xdr:to>
    <xdr:sp macro="" textlink="">
      <xdr:nvSpPr>
        <xdr:cNvPr id="6" name="右中かっこ 5">
          <a:extLst>
            <a:ext uri="{FF2B5EF4-FFF2-40B4-BE49-F238E27FC236}">
              <a16:creationId xmlns:a16="http://schemas.microsoft.com/office/drawing/2014/main" id="{9E484300-F389-4458-A181-F462E84113C6}"/>
            </a:ext>
          </a:extLst>
        </xdr:cNvPr>
        <xdr:cNvSpPr/>
      </xdr:nvSpPr>
      <xdr:spPr>
        <a:xfrm rot="5400000">
          <a:off x="2781300" y="781050"/>
          <a:ext cx="304800" cy="5772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10</xdr:row>
      <xdr:rowOff>28575</xdr:rowOff>
    </xdr:from>
    <xdr:to>
      <xdr:col>30</xdr:col>
      <xdr:colOff>771525</xdr:colOff>
      <xdr:row>11</xdr:row>
      <xdr:rowOff>0</xdr:rowOff>
    </xdr:to>
    <xdr:sp macro="" textlink="">
      <xdr:nvSpPr>
        <xdr:cNvPr id="7" name="右中かっこ 6">
          <a:extLst>
            <a:ext uri="{FF2B5EF4-FFF2-40B4-BE49-F238E27FC236}">
              <a16:creationId xmlns:a16="http://schemas.microsoft.com/office/drawing/2014/main" id="{641FEA1D-2C74-4BA2-8C4C-D8C66C093AC9}"/>
            </a:ext>
          </a:extLst>
        </xdr:cNvPr>
        <xdr:cNvSpPr/>
      </xdr:nvSpPr>
      <xdr:spPr>
        <a:xfrm rot="5400000">
          <a:off x="2781300" y="781050"/>
          <a:ext cx="304800" cy="5772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10</xdr:row>
      <xdr:rowOff>28575</xdr:rowOff>
    </xdr:from>
    <xdr:to>
      <xdr:col>19</xdr:col>
      <xdr:colOff>771525</xdr:colOff>
      <xdr:row>11</xdr:row>
      <xdr:rowOff>0</xdr:rowOff>
    </xdr:to>
    <xdr:sp macro="" textlink="">
      <xdr:nvSpPr>
        <xdr:cNvPr id="3" name="右中かっこ 2">
          <a:extLst>
            <a:ext uri="{FF2B5EF4-FFF2-40B4-BE49-F238E27FC236}">
              <a16:creationId xmlns:a16="http://schemas.microsoft.com/office/drawing/2014/main" id="{A716D6DD-705A-4D61-AE6C-2DEBC3BD0948}"/>
            </a:ext>
          </a:extLst>
        </xdr:cNvPr>
        <xdr:cNvSpPr/>
      </xdr:nvSpPr>
      <xdr:spPr>
        <a:xfrm rot="5400000">
          <a:off x="2782701" y="632852"/>
          <a:ext cx="307601" cy="5777753"/>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10</xdr:row>
      <xdr:rowOff>28575</xdr:rowOff>
    </xdr:from>
    <xdr:to>
      <xdr:col>30</xdr:col>
      <xdr:colOff>771525</xdr:colOff>
      <xdr:row>11</xdr:row>
      <xdr:rowOff>0</xdr:rowOff>
    </xdr:to>
    <xdr:sp macro="" textlink="">
      <xdr:nvSpPr>
        <xdr:cNvPr id="8" name="右中かっこ 7">
          <a:extLst>
            <a:ext uri="{FF2B5EF4-FFF2-40B4-BE49-F238E27FC236}">
              <a16:creationId xmlns:a16="http://schemas.microsoft.com/office/drawing/2014/main" id="{4EF8DDC4-1E67-4EAB-8F33-1389E434FCBF}"/>
            </a:ext>
          </a:extLst>
        </xdr:cNvPr>
        <xdr:cNvSpPr/>
      </xdr:nvSpPr>
      <xdr:spPr>
        <a:xfrm rot="5400000">
          <a:off x="2782701" y="632852"/>
          <a:ext cx="307601" cy="5777753"/>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78439</xdr:colOff>
      <xdr:row>2</xdr:row>
      <xdr:rowOff>28014</xdr:rowOff>
    </xdr:from>
    <xdr:to>
      <xdr:col>11</xdr:col>
      <xdr:colOff>25770</xdr:colOff>
      <xdr:row>3</xdr:row>
      <xdr:rowOff>53707</xdr:rowOff>
    </xdr:to>
    <xdr:sp macro="" textlink="">
      <xdr:nvSpPr>
        <xdr:cNvPr id="9" name="矢印: 右 8">
          <a:extLst>
            <a:ext uri="{FF2B5EF4-FFF2-40B4-BE49-F238E27FC236}">
              <a16:creationId xmlns:a16="http://schemas.microsoft.com/office/drawing/2014/main" id="{0ACB790C-D2DE-4F4D-AEEB-2E91278149A7}"/>
            </a:ext>
          </a:extLst>
        </xdr:cNvPr>
        <xdr:cNvSpPr/>
      </xdr:nvSpPr>
      <xdr:spPr>
        <a:xfrm>
          <a:off x="6320115" y="599514"/>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11</xdr:row>
      <xdr:rowOff>100851</xdr:rowOff>
    </xdr:from>
    <xdr:to>
      <xdr:col>32</xdr:col>
      <xdr:colOff>22406</xdr:colOff>
      <xdr:row>11</xdr:row>
      <xdr:rowOff>717177</xdr:rowOff>
    </xdr:to>
    <xdr:grpSp>
      <xdr:nvGrpSpPr>
        <xdr:cNvPr id="11" name="グループ化 10">
          <a:extLst>
            <a:ext uri="{FF2B5EF4-FFF2-40B4-BE49-F238E27FC236}">
              <a16:creationId xmlns:a16="http://schemas.microsoft.com/office/drawing/2014/main" id="{08D3069D-B068-4581-BD56-35A9F975EB6A}"/>
            </a:ext>
          </a:extLst>
        </xdr:cNvPr>
        <xdr:cNvGrpSpPr/>
      </xdr:nvGrpSpPr>
      <xdr:grpSpPr>
        <a:xfrm>
          <a:off x="89646" y="3428998"/>
          <a:ext cx="17985436" cy="616326"/>
          <a:chOff x="134472" y="4437527"/>
          <a:chExt cx="19823201" cy="616326"/>
        </a:xfrm>
      </xdr:grpSpPr>
      <xdr:grpSp>
        <xdr:nvGrpSpPr>
          <xdr:cNvPr id="12" name="グループ化 11">
            <a:extLst>
              <a:ext uri="{FF2B5EF4-FFF2-40B4-BE49-F238E27FC236}">
                <a16:creationId xmlns:a16="http://schemas.microsoft.com/office/drawing/2014/main" id="{E3EC9891-D023-3320-2FC5-5617627AA400}"/>
              </a:ext>
            </a:extLst>
          </xdr:cNvPr>
          <xdr:cNvGrpSpPr/>
        </xdr:nvGrpSpPr>
        <xdr:grpSpPr>
          <a:xfrm>
            <a:off x="134472" y="4437527"/>
            <a:ext cx="6723528" cy="605120"/>
            <a:chOff x="134472" y="4437527"/>
            <a:chExt cx="6723528" cy="605120"/>
          </a:xfrm>
        </xdr:grpSpPr>
        <xdr:sp macro="" textlink="">
          <xdr:nvSpPr>
            <xdr:cNvPr id="28" name="テキスト ボックス 27">
              <a:extLst>
                <a:ext uri="{FF2B5EF4-FFF2-40B4-BE49-F238E27FC236}">
                  <a16:creationId xmlns:a16="http://schemas.microsoft.com/office/drawing/2014/main" id="{6D1E3354-5BA2-3226-B75C-22406FE1D6E9}"/>
                </a:ext>
              </a:extLst>
            </xdr:cNvPr>
            <xdr:cNvSpPr txBox="1"/>
          </xdr:nvSpPr>
          <xdr:spPr>
            <a:xfrm>
              <a:off x="5255558" y="4437529"/>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9" name="テキスト ボックス 28">
              <a:extLst>
                <a:ext uri="{FF2B5EF4-FFF2-40B4-BE49-F238E27FC236}">
                  <a16:creationId xmlns:a16="http://schemas.microsoft.com/office/drawing/2014/main" id="{FCE4881C-54A6-D999-F88F-3B6003588121}"/>
                </a:ext>
              </a:extLst>
            </xdr:cNvPr>
            <xdr:cNvSpPr txBox="1"/>
          </xdr:nvSpPr>
          <xdr:spPr>
            <a:xfrm>
              <a:off x="6163236" y="4437527"/>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30" name="矢印: 右 29">
              <a:extLst>
                <a:ext uri="{FF2B5EF4-FFF2-40B4-BE49-F238E27FC236}">
                  <a16:creationId xmlns:a16="http://schemas.microsoft.com/office/drawing/2014/main" id="{4B0D70E0-999C-78B7-E9BE-91417D837E2F}"/>
                </a:ext>
              </a:extLst>
            </xdr:cNvPr>
            <xdr:cNvSpPr/>
          </xdr:nvSpPr>
          <xdr:spPr>
            <a:xfrm>
              <a:off x="717179" y="4684058"/>
              <a:ext cx="4695265" cy="201707"/>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92B12E36-A422-2CBA-826B-3E00143481AC}"/>
                </a:ext>
              </a:extLst>
            </xdr:cNvPr>
            <xdr:cNvSpPr txBox="1"/>
          </xdr:nvSpPr>
          <xdr:spPr>
            <a:xfrm>
              <a:off x="2902324" y="4504766"/>
              <a:ext cx="668364" cy="537880"/>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32" name="テキスト ボックス 31">
              <a:extLst>
                <a:ext uri="{FF2B5EF4-FFF2-40B4-BE49-F238E27FC236}">
                  <a16:creationId xmlns:a16="http://schemas.microsoft.com/office/drawing/2014/main" id="{CB43E05A-2682-DB4F-08EE-5159866D3B8F}"/>
                </a:ext>
              </a:extLst>
            </xdr:cNvPr>
            <xdr:cNvSpPr txBox="1"/>
          </xdr:nvSpPr>
          <xdr:spPr>
            <a:xfrm>
              <a:off x="134472" y="4471149"/>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33" name="矢印: 右 32">
              <a:extLst>
                <a:ext uri="{FF2B5EF4-FFF2-40B4-BE49-F238E27FC236}">
                  <a16:creationId xmlns:a16="http://schemas.microsoft.com/office/drawing/2014/main" id="{32CB510F-FCB1-504A-074F-A5044ACDBCC3}"/>
                </a:ext>
              </a:extLst>
            </xdr:cNvPr>
            <xdr:cNvSpPr/>
          </xdr:nvSpPr>
          <xdr:spPr>
            <a:xfrm>
              <a:off x="5916705" y="4672850"/>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3" name="グループ化 12">
            <a:extLst>
              <a:ext uri="{FF2B5EF4-FFF2-40B4-BE49-F238E27FC236}">
                <a16:creationId xmlns:a16="http://schemas.microsoft.com/office/drawing/2014/main" id="{DEA99E44-2781-585B-893E-40FB29960120}"/>
              </a:ext>
            </a:extLst>
          </xdr:cNvPr>
          <xdr:cNvGrpSpPr/>
        </xdr:nvGrpSpPr>
        <xdr:grpSpPr>
          <a:xfrm>
            <a:off x="6970058" y="4437529"/>
            <a:ext cx="6678705" cy="616324"/>
            <a:chOff x="739589" y="4415117"/>
            <a:chExt cx="6678705" cy="616324"/>
          </a:xfrm>
        </xdr:grpSpPr>
        <xdr:sp macro="" textlink="">
          <xdr:nvSpPr>
            <xdr:cNvPr id="22" name="テキスト ボックス 21">
              <a:extLst>
                <a:ext uri="{FF2B5EF4-FFF2-40B4-BE49-F238E27FC236}">
                  <a16:creationId xmlns:a16="http://schemas.microsoft.com/office/drawing/2014/main" id="{D2FB7536-9C97-EEC4-F090-4B222C30E880}"/>
                </a:ext>
              </a:extLst>
            </xdr:cNvPr>
            <xdr:cNvSpPr txBox="1"/>
          </xdr:nvSpPr>
          <xdr:spPr>
            <a:xfrm>
              <a:off x="5815853" y="4415118"/>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3" name="テキスト ボックス 22">
              <a:extLst>
                <a:ext uri="{FF2B5EF4-FFF2-40B4-BE49-F238E27FC236}">
                  <a16:creationId xmlns:a16="http://schemas.microsoft.com/office/drawing/2014/main" id="{BFF817CF-8368-54CF-A57C-91CB42E0C827}"/>
                </a:ext>
              </a:extLst>
            </xdr:cNvPr>
            <xdr:cNvSpPr txBox="1"/>
          </xdr:nvSpPr>
          <xdr:spPr>
            <a:xfrm>
              <a:off x="6723530" y="4415117"/>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4" name="矢印: 右 23">
              <a:extLst>
                <a:ext uri="{FF2B5EF4-FFF2-40B4-BE49-F238E27FC236}">
                  <a16:creationId xmlns:a16="http://schemas.microsoft.com/office/drawing/2014/main" id="{F2574CD9-67DA-35BE-D997-A7D7969AFDB6}"/>
                </a:ext>
              </a:extLst>
            </xdr:cNvPr>
            <xdr:cNvSpPr/>
          </xdr:nvSpPr>
          <xdr:spPr>
            <a:xfrm>
              <a:off x="1210239" y="4628027"/>
              <a:ext cx="4762499" cy="190502"/>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F4D13F13-DD79-ABAD-9385-9C7EE59CB6D4}"/>
                </a:ext>
              </a:extLst>
            </xdr:cNvPr>
            <xdr:cNvSpPr txBox="1"/>
          </xdr:nvSpPr>
          <xdr:spPr>
            <a:xfrm>
              <a:off x="3307257" y="4426322"/>
              <a:ext cx="748704" cy="605119"/>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6" name="テキスト ボックス 25">
              <a:extLst>
                <a:ext uri="{FF2B5EF4-FFF2-40B4-BE49-F238E27FC236}">
                  <a16:creationId xmlns:a16="http://schemas.microsoft.com/office/drawing/2014/main" id="{BD0E648B-711F-8A55-A7E4-00713985CF75}"/>
                </a:ext>
              </a:extLst>
            </xdr:cNvPr>
            <xdr:cNvSpPr txBox="1"/>
          </xdr:nvSpPr>
          <xdr:spPr>
            <a:xfrm>
              <a:off x="739589" y="4448737"/>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7" name="矢印: 右 26">
              <a:extLst>
                <a:ext uri="{FF2B5EF4-FFF2-40B4-BE49-F238E27FC236}">
                  <a16:creationId xmlns:a16="http://schemas.microsoft.com/office/drawing/2014/main" id="{78FE8909-A00C-83BA-919B-72B257F93DB8}"/>
                </a:ext>
              </a:extLst>
            </xdr:cNvPr>
            <xdr:cNvSpPr/>
          </xdr:nvSpPr>
          <xdr:spPr>
            <a:xfrm>
              <a:off x="6477000"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4" name="グループ化 13">
            <a:extLst>
              <a:ext uri="{FF2B5EF4-FFF2-40B4-BE49-F238E27FC236}">
                <a16:creationId xmlns:a16="http://schemas.microsoft.com/office/drawing/2014/main" id="{DF1E6E32-F9D8-83A7-A043-B187588AADCA}"/>
              </a:ext>
            </a:extLst>
          </xdr:cNvPr>
          <xdr:cNvGrpSpPr/>
        </xdr:nvGrpSpPr>
        <xdr:grpSpPr>
          <a:xfrm>
            <a:off x="13772029" y="4437529"/>
            <a:ext cx="6185644" cy="605118"/>
            <a:chOff x="1322296" y="4392706"/>
            <a:chExt cx="6185644" cy="605118"/>
          </a:xfrm>
        </xdr:grpSpPr>
        <xdr:sp macro="" textlink="">
          <xdr:nvSpPr>
            <xdr:cNvPr id="17" name="テキスト ボックス 16">
              <a:extLst>
                <a:ext uri="{FF2B5EF4-FFF2-40B4-BE49-F238E27FC236}">
                  <a16:creationId xmlns:a16="http://schemas.microsoft.com/office/drawing/2014/main" id="{2E12241C-8601-A23D-41A1-C926127F6B12}"/>
                </a:ext>
              </a:extLst>
            </xdr:cNvPr>
            <xdr:cNvSpPr txBox="1"/>
          </xdr:nvSpPr>
          <xdr:spPr>
            <a:xfrm>
              <a:off x="6477000"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8" name="矢印: 右 17">
              <a:extLst>
                <a:ext uri="{FF2B5EF4-FFF2-40B4-BE49-F238E27FC236}">
                  <a16:creationId xmlns:a16="http://schemas.microsoft.com/office/drawing/2014/main" id="{B9B6DFB1-9A77-E6AD-1319-EB40E1EC9774}"/>
                </a:ext>
              </a:extLst>
            </xdr:cNvPr>
            <xdr:cNvSpPr/>
          </xdr:nvSpPr>
          <xdr:spPr>
            <a:xfrm>
              <a:off x="1871382" y="4628028"/>
              <a:ext cx="4706475" cy="212914"/>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40E0EA78-0384-EE8C-E2B0-FEDE3F269497}"/>
                </a:ext>
              </a:extLst>
            </xdr:cNvPr>
            <xdr:cNvSpPr txBox="1"/>
          </xdr:nvSpPr>
          <xdr:spPr>
            <a:xfrm>
              <a:off x="4045324" y="4426323"/>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0" name="テキスト ボックス 19">
              <a:extLst>
                <a:ext uri="{FF2B5EF4-FFF2-40B4-BE49-F238E27FC236}">
                  <a16:creationId xmlns:a16="http://schemas.microsoft.com/office/drawing/2014/main" id="{ADDAF126-D49C-9A65-FBB8-CC373E524702}"/>
                </a:ext>
              </a:extLst>
            </xdr:cNvPr>
            <xdr:cNvSpPr txBox="1"/>
          </xdr:nvSpPr>
          <xdr:spPr>
            <a:xfrm>
              <a:off x="1322296" y="4426325"/>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1" name="矢印: 右 20">
              <a:extLst>
                <a:ext uri="{FF2B5EF4-FFF2-40B4-BE49-F238E27FC236}">
                  <a16:creationId xmlns:a16="http://schemas.microsoft.com/office/drawing/2014/main" id="{9645F9C9-8E05-E976-82AC-56DE69857175}"/>
                </a:ext>
              </a:extLst>
            </xdr:cNvPr>
            <xdr:cNvSpPr/>
          </xdr:nvSpPr>
          <xdr:spPr>
            <a:xfrm>
              <a:off x="7138147"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5" name="矢印: 右 14">
            <a:extLst>
              <a:ext uri="{FF2B5EF4-FFF2-40B4-BE49-F238E27FC236}">
                <a16:creationId xmlns:a16="http://schemas.microsoft.com/office/drawing/2014/main" id="{F46BF94F-014C-FDBE-EBCF-553AF127C28C}"/>
              </a:ext>
            </a:extLst>
          </xdr:cNvPr>
          <xdr:cNvSpPr/>
        </xdr:nvSpPr>
        <xdr:spPr>
          <a:xfrm>
            <a:off x="6734736" y="4672852"/>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矢印: 右 15">
            <a:extLst>
              <a:ext uri="{FF2B5EF4-FFF2-40B4-BE49-F238E27FC236}">
                <a16:creationId xmlns:a16="http://schemas.microsoft.com/office/drawing/2014/main" id="{6CC27878-D885-CD08-0CB2-57F3F0E4D939}"/>
              </a:ext>
            </a:extLst>
          </xdr:cNvPr>
          <xdr:cNvSpPr/>
        </xdr:nvSpPr>
        <xdr:spPr>
          <a:xfrm>
            <a:off x="13547913" y="4650441"/>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56029</xdr:colOff>
      <xdr:row>2</xdr:row>
      <xdr:rowOff>33617</xdr:rowOff>
    </xdr:from>
    <xdr:to>
      <xdr:col>22</xdr:col>
      <xdr:colOff>59390</xdr:colOff>
      <xdr:row>3</xdr:row>
      <xdr:rowOff>59310</xdr:rowOff>
    </xdr:to>
    <xdr:sp macro="" textlink="">
      <xdr:nvSpPr>
        <xdr:cNvPr id="34" name="矢印: 右 33">
          <a:extLst>
            <a:ext uri="{FF2B5EF4-FFF2-40B4-BE49-F238E27FC236}">
              <a16:creationId xmlns:a16="http://schemas.microsoft.com/office/drawing/2014/main" id="{BC1B0006-3E70-48FD-9FE8-A7AB0C670050}"/>
            </a:ext>
          </a:extLst>
        </xdr:cNvPr>
        <xdr:cNvSpPr/>
      </xdr:nvSpPr>
      <xdr:spPr>
        <a:xfrm>
          <a:off x="13054853" y="605117"/>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10</xdr:row>
      <xdr:rowOff>28575</xdr:rowOff>
    </xdr:from>
    <xdr:to>
      <xdr:col>8</xdr:col>
      <xdr:colOff>771525</xdr:colOff>
      <xdr:row>11</xdr:row>
      <xdr:rowOff>0</xdr:rowOff>
    </xdr:to>
    <xdr:sp macro="" textlink="">
      <xdr:nvSpPr>
        <xdr:cNvPr id="2" name="右中かっこ 1">
          <a:extLst>
            <a:ext uri="{FF2B5EF4-FFF2-40B4-BE49-F238E27FC236}">
              <a16:creationId xmlns:a16="http://schemas.microsoft.com/office/drawing/2014/main" id="{37BA227E-D4FE-4DC8-9A2A-35BF07B2B5AE}"/>
            </a:ext>
          </a:extLst>
        </xdr:cNvPr>
        <xdr:cNvSpPr/>
      </xdr:nvSpPr>
      <xdr:spPr>
        <a:xfrm rot="5400000">
          <a:off x="2981325" y="647700"/>
          <a:ext cx="304800" cy="5772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10</xdr:row>
      <xdr:rowOff>28575</xdr:rowOff>
    </xdr:from>
    <xdr:to>
      <xdr:col>19</xdr:col>
      <xdr:colOff>771525</xdr:colOff>
      <xdr:row>11</xdr:row>
      <xdr:rowOff>0</xdr:rowOff>
    </xdr:to>
    <xdr:sp macro="" textlink="">
      <xdr:nvSpPr>
        <xdr:cNvPr id="4" name="右中かっこ 3">
          <a:extLst>
            <a:ext uri="{FF2B5EF4-FFF2-40B4-BE49-F238E27FC236}">
              <a16:creationId xmlns:a16="http://schemas.microsoft.com/office/drawing/2014/main" id="{440C5677-7345-4A3B-8AF7-FBFCC5BD88A8}"/>
            </a:ext>
          </a:extLst>
        </xdr:cNvPr>
        <xdr:cNvSpPr/>
      </xdr:nvSpPr>
      <xdr:spPr>
        <a:xfrm rot="5400000">
          <a:off x="9686925" y="628650"/>
          <a:ext cx="304800" cy="58102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10</xdr:row>
      <xdr:rowOff>28575</xdr:rowOff>
    </xdr:from>
    <xdr:to>
      <xdr:col>30</xdr:col>
      <xdr:colOff>771525</xdr:colOff>
      <xdr:row>11</xdr:row>
      <xdr:rowOff>0</xdr:rowOff>
    </xdr:to>
    <xdr:sp macro="" textlink="">
      <xdr:nvSpPr>
        <xdr:cNvPr id="10" name="右中かっこ 9">
          <a:extLst>
            <a:ext uri="{FF2B5EF4-FFF2-40B4-BE49-F238E27FC236}">
              <a16:creationId xmlns:a16="http://schemas.microsoft.com/office/drawing/2014/main" id="{5AF12AD3-FD0F-404D-AB89-C52B4E455DEF}"/>
            </a:ext>
          </a:extLst>
        </xdr:cNvPr>
        <xdr:cNvSpPr/>
      </xdr:nvSpPr>
      <xdr:spPr>
        <a:xfrm rot="5400000">
          <a:off x="16468725" y="590550"/>
          <a:ext cx="304800" cy="5886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10</xdr:row>
      <xdr:rowOff>28575</xdr:rowOff>
    </xdr:from>
    <xdr:to>
      <xdr:col>19</xdr:col>
      <xdr:colOff>771525</xdr:colOff>
      <xdr:row>11</xdr:row>
      <xdr:rowOff>0</xdr:rowOff>
    </xdr:to>
    <xdr:sp macro="" textlink="">
      <xdr:nvSpPr>
        <xdr:cNvPr id="35" name="右中かっこ 34">
          <a:extLst>
            <a:ext uri="{FF2B5EF4-FFF2-40B4-BE49-F238E27FC236}">
              <a16:creationId xmlns:a16="http://schemas.microsoft.com/office/drawing/2014/main" id="{732576D8-6B09-4168-AECE-451A3FDF8E26}"/>
            </a:ext>
          </a:extLst>
        </xdr:cNvPr>
        <xdr:cNvSpPr/>
      </xdr:nvSpPr>
      <xdr:spPr>
        <a:xfrm rot="5400000">
          <a:off x="9686925" y="628650"/>
          <a:ext cx="304800" cy="58102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10</xdr:row>
      <xdr:rowOff>28575</xdr:rowOff>
    </xdr:from>
    <xdr:to>
      <xdr:col>30</xdr:col>
      <xdr:colOff>771525</xdr:colOff>
      <xdr:row>11</xdr:row>
      <xdr:rowOff>0</xdr:rowOff>
    </xdr:to>
    <xdr:sp macro="" textlink="">
      <xdr:nvSpPr>
        <xdr:cNvPr id="36" name="右中かっこ 35">
          <a:extLst>
            <a:ext uri="{FF2B5EF4-FFF2-40B4-BE49-F238E27FC236}">
              <a16:creationId xmlns:a16="http://schemas.microsoft.com/office/drawing/2014/main" id="{F6BB4E6A-0498-4609-93EF-A8007BA761FD}"/>
            </a:ext>
          </a:extLst>
        </xdr:cNvPr>
        <xdr:cNvSpPr/>
      </xdr:nvSpPr>
      <xdr:spPr>
        <a:xfrm rot="5400000">
          <a:off x="16468725" y="590550"/>
          <a:ext cx="304800" cy="5886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78439</xdr:colOff>
      <xdr:row>2</xdr:row>
      <xdr:rowOff>28014</xdr:rowOff>
    </xdr:from>
    <xdr:to>
      <xdr:col>11</xdr:col>
      <xdr:colOff>25770</xdr:colOff>
      <xdr:row>3</xdr:row>
      <xdr:rowOff>53707</xdr:rowOff>
    </xdr:to>
    <xdr:sp macro="" textlink="">
      <xdr:nvSpPr>
        <xdr:cNvPr id="37" name="矢印: 右 36">
          <a:extLst>
            <a:ext uri="{FF2B5EF4-FFF2-40B4-BE49-F238E27FC236}">
              <a16:creationId xmlns:a16="http://schemas.microsoft.com/office/drawing/2014/main" id="{28B23D51-F2EE-47E5-BD16-2ECD5176D070}"/>
            </a:ext>
          </a:extLst>
        </xdr:cNvPr>
        <xdr:cNvSpPr/>
      </xdr:nvSpPr>
      <xdr:spPr>
        <a:xfrm>
          <a:off x="6317314" y="609039"/>
          <a:ext cx="423581" cy="47336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11</xdr:row>
      <xdr:rowOff>100851</xdr:rowOff>
    </xdr:from>
    <xdr:to>
      <xdr:col>32</xdr:col>
      <xdr:colOff>22406</xdr:colOff>
      <xdr:row>11</xdr:row>
      <xdr:rowOff>717177</xdr:rowOff>
    </xdr:to>
    <xdr:grpSp>
      <xdr:nvGrpSpPr>
        <xdr:cNvPr id="38" name="グループ化 37">
          <a:extLst>
            <a:ext uri="{FF2B5EF4-FFF2-40B4-BE49-F238E27FC236}">
              <a16:creationId xmlns:a16="http://schemas.microsoft.com/office/drawing/2014/main" id="{34C319A8-F637-4795-B311-E815A6252A7B}"/>
            </a:ext>
          </a:extLst>
        </xdr:cNvPr>
        <xdr:cNvGrpSpPr/>
      </xdr:nvGrpSpPr>
      <xdr:grpSpPr>
        <a:xfrm>
          <a:off x="89646" y="3428998"/>
          <a:ext cx="17985436" cy="616326"/>
          <a:chOff x="134472" y="4437527"/>
          <a:chExt cx="19823201" cy="616326"/>
        </a:xfrm>
      </xdr:grpSpPr>
      <xdr:grpSp>
        <xdr:nvGrpSpPr>
          <xdr:cNvPr id="39" name="グループ化 38">
            <a:extLst>
              <a:ext uri="{FF2B5EF4-FFF2-40B4-BE49-F238E27FC236}">
                <a16:creationId xmlns:a16="http://schemas.microsoft.com/office/drawing/2014/main" id="{DF6B6AD2-E1EE-D139-CD3D-2CBCDD480D2E}"/>
              </a:ext>
            </a:extLst>
          </xdr:cNvPr>
          <xdr:cNvGrpSpPr/>
        </xdr:nvGrpSpPr>
        <xdr:grpSpPr>
          <a:xfrm>
            <a:off x="134472" y="4437527"/>
            <a:ext cx="6723528" cy="605120"/>
            <a:chOff x="134472" y="4437527"/>
            <a:chExt cx="6723528" cy="605120"/>
          </a:xfrm>
        </xdr:grpSpPr>
        <xdr:sp macro="" textlink="">
          <xdr:nvSpPr>
            <xdr:cNvPr id="55" name="テキスト ボックス 54">
              <a:extLst>
                <a:ext uri="{FF2B5EF4-FFF2-40B4-BE49-F238E27FC236}">
                  <a16:creationId xmlns:a16="http://schemas.microsoft.com/office/drawing/2014/main" id="{9E228751-68B5-9EF6-7D0E-EBECE72C8119}"/>
                </a:ext>
              </a:extLst>
            </xdr:cNvPr>
            <xdr:cNvSpPr txBox="1"/>
          </xdr:nvSpPr>
          <xdr:spPr>
            <a:xfrm>
              <a:off x="5255558" y="4437529"/>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6" name="テキスト ボックス 55">
              <a:extLst>
                <a:ext uri="{FF2B5EF4-FFF2-40B4-BE49-F238E27FC236}">
                  <a16:creationId xmlns:a16="http://schemas.microsoft.com/office/drawing/2014/main" id="{657733C1-6961-27C2-00A4-88BDAC6287D7}"/>
                </a:ext>
              </a:extLst>
            </xdr:cNvPr>
            <xdr:cNvSpPr txBox="1"/>
          </xdr:nvSpPr>
          <xdr:spPr>
            <a:xfrm>
              <a:off x="6163236" y="4437527"/>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7" name="矢印: 右 56">
              <a:extLst>
                <a:ext uri="{FF2B5EF4-FFF2-40B4-BE49-F238E27FC236}">
                  <a16:creationId xmlns:a16="http://schemas.microsoft.com/office/drawing/2014/main" id="{88B5650B-FA4B-8687-D509-D4EC8C79A2BB}"/>
                </a:ext>
              </a:extLst>
            </xdr:cNvPr>
            <xdr:cNvSpPr/>
          </xdr:nvSpPr>
          <xdr:spPr>
            <a:xfrm>
              <a:off x="717179" y="4684058"/>
              <a:ext cx="4695265" cy="201707"/>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テキスト ボックス 57">
              <a:extLst>
                <a:ext uri="{FF2B5EF4-FFF2-40B4-BE49-F238E27FC236}">
                  <a16:creationId xmlns:a16="http://schemas.microsoft.com/office/drawing/2014/main" id="{CB33A095-E503-25FB-E47C-013E1FC2EA61}"/>
                </a:ext>
              </a:extLst>
            </xdr:cNvPr>
            <xdr:cNvSpPr txBox="1"/>
          </xdr:nvSpPr>
          <xdr:spPr>
            <a:xfrm>
              <a:off x="2902324" y="4504766"/>
              <a:ext cx="668364" cy="537880"/>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9" name="テキスト ボックス 58">
              <a:extLst>
                <a:ext uri="{FF2B5EF4-FFF2-40B4-BE49-F238E27FC236}">
                  <a16:creationId xmlns:a16="http://schemas.microsoft.com/office/drawing/2014/main" id="{7CBF20F7-4217-9874-4C87-A8EEF3A74DCE}"/>
                </a:ext>
              </a:extLst>
            </xdr:cNvPr>
            <xdr:cNvSpPr txBox="1"/>
          </xdr:nvSpPr>
          <xdr:spPr>
            <a:xfrm>
              <a:off x="134472" y="4471149"/>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60" name="矢印: 右 59">
              <a:extLst>
                <a:ext uri="{FF2B5EF4-FFF2-40B4-BE49-F238E27FC236}">
                  <a16:creationId xmlns:a16="http://schemas.microsoft.com/office/drawing/2014/main" id="{BA1DB60D-D4DD-2CA3-8675-DF7636258DDD}"/>
                </a:ext>
              </a:extLst>
            </xdr:cNvPr>
            <xdr:cNvSpPr/>
          </xdr:nvSpPr>
          <xdr:spPr>
            <a:xfrm>
              <a:off x="5916705" y="4672850"/>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40" name="グループ化 39">
            <a:extLst>
              <a:ext uri="{FF2B5EF4-FFF2-40B4-BE49-F238E27FC236}">
                <a16:creationId xmlns:a16="http://schemas.microsoft.com/office/drawing/2014/main" id="{35650EC2-3C2D-5C8C-4EBD-2182EA7DD22D}"/>
              </a:ext>
            </a:extLst>
          </xdr:cNvPr>
          <xdr:cNvGrpSpPr/>
        </xdr:nvGrpSpPr>
        <xdr:grpSpPr>
          <a:xfrm>
            <a:off x="6970058" y="4437529"/>
            <a:ext cx="6678705" cy="616324"/>
            <a:chOff x="739589" y="4415117"/>
            <a:chExt cx="6678705" cy="616324"/>
          </a:xfrm>
        </xdr:grpSpPr>
        <xdr:sp macro="" textlink="">
          <xdr:nvSpPr>
            <xdr:cNvPr id="49" name="テキスト ボックス 48">
              <a:extLst>
                <a:ext uri="{FF2B5EF4-FFF2-40B4-BE49-F238E27FC236}">
                  <a16:creationId xmlns:a16="http://schemas.microsoft.com/office/drawing/2014/main" id="{033FD37B-54D0-ECBE-7066-B7D83AB1FCAC}"/>
                </a:ext>
              </a:extLst>
            </xdr:cNvPr>
            <xdr:cNvSpPr txBox="1"/>
          </xdr:nvSpPr>
          <xdr:spPr>
            <a:xfrm>
              <a:off x="5815853" y="4415118"/>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0" name="テキスト ボックス 49">
              <a:extLst>
                <a:ext uri="{FF2B5EF4-FFF2-40B4-BE49-F238E27FC236}">
                  <a16:creationId xmlns:a16="http://schemas.microsoft.com/office/drawing/2014/main" id="{52A93C05-3093-F63D-449F-3526540BC5C5}"/>
                </a:ext>
              </a:extLst>
            </xdr:cNvPr>
            <xdr:cNvSpPr txBox="1"/>
          </xdr:nvSpPr>
          <xdr:spPr>
            <a:xfrm>
              <a:off x="6723530" y="4415117"/>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1" name="矢印: 右 50">
              <a:extLst>
                <a:ext uri="{FF2B5EF4-FFF2-40B4-BE49-F238E27FC236}">
                  <a16:creationId xmlns:a16="http://schemas.microsoft.com/office/drawing/2014/main" id="{89E3D376-8B42-F269-FC5F-A35FFA2434E5}"/>
                </a:ext>
              </a:extLst>
            </xdr:cNvPr>
            <xdr:cNvSpPr/>
          </xdr:nvSpPr>
          <xdr:spPr>
            <a:xfrm>
              <a:off x="1210239" y="4628027"/>
              <a:ext cx="4762499" cy="190502"/>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D2E3FB76-805D-476E-98E8-D6A8AF595077}"/>
                </a:ext>
              </a:extLst>
            </xdr:cNvPr>
            <xdr:cNvSpPr txBox="1"/>
          </xdr:nvSpPr>
          <xdr:spPr>
            <a:xfrm>
              <a:off x="3307257" y="4426322"/>
              <a:ext cx="748704" cy="605119"/>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3" name="テキスト ボックス 52">
              <a:extLst>
                <a:ext uri="{FF2B5EF4-FFF2-40B4-BE49-F238E27FC236}">
                  <a16:creationId xmlns:a16="http://schemas.microsoft.com/office/drawing/2014/main" id="{B201443F-D839-8B0E-E05D-4377D820A5BB}"/>
                </a:ext>
              </a:extLst>
            </xdr:cNvPr>
            <xdr:cNvSpPr txBox="1"/>
          </xdr:nvSpPr>
          <xdr:spPr>
            <a:xfrm>
              <a:off x="739589" y="4448737"/>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54" name="矢印: 右 53">
              <a:extLst>
                <a:ext uri="{FF2B5EF4-FFF2-40B4-BE49-F238E27FC236}">
                  <a16:creationId xmlns:a16="http://schemas.microsoft.com/office/drawing/2014/main" id="{5F4DF068-5446-23A3-238F-C53D5832BBDF}"/>
                </a:ext>
              </a:extLst>
            </xdr:cNvPr>
            <xdr:cNvSpPr/>
          </xdr:nvSpPr>
          <xdr:spPr>
            <a:xfrm>
              <a:off x="6477000"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41" name="グループ化 40">
            <a:extLst>
              <a:ext uri="{FF2B5EF4-FFF2-40B4-BE49-F238E27FC236}">
                <a16:creationId xmlns:a16="http://schemas.microsoft.com/office/drawing/2014/main" id="{FC411C77-21D2-54D4-EA19-AA92F15490AE}"/>
              </a:ext>
            </a:extLst>
          </xdr:cNvPr>
          <xdr:cNvGrpSpPr/>
        </xdr:nvGrpSpPr>
        <xdr:grpSpPr>
          <a:xfrm>
            <a:off x="13772029" y="4437529"/>
            <a:ext cx="6185644" cy="605118"/>
            <a:chOff x="1322296" y="4392706"/>
            <a:chExt cx="6185644" cy="605118"/>
          </a:xfrm>
        </xdr:grpSpPr>
        <xdr:sp macro="" textlink="">
          <xdr:nvSpPr>
            <xdr:cNvPr id="44" name="テキスト ボックス 43">
              <a:extLst>
                <a:ext uri="{FF2B5EF4-FFF2-40B4-BE49-F238E27FC236}">
                  <a16:creationId xmlns:a16="http://schemas.microsoft.com/office/drawing/2014/main" id="{B03015AC-3C42-8AE2-BFE3-50348138A021}"/>
                </a:ext>
              </a:extLst>
            </xdr:cNvPr>
            <xdr:cNvSpPr txBox="1"/>
          </xdr:nvSpPr>
          <xdr:spPr>
            <a:xfrm>
              <a:off x="6477000"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5" name="矢印: 右 44">
              <a:extLst>
                <a:ext uri="{FF2B5EF4-FFF2-40B4-BE49-F238E27FC236}">
                  <a16:creationId xmlns:a16="http://schemas.microsoft.com/office/drawing/2014/main" id="{7EBF495B-E2B5-35C7-388C-8B9B81D8C098}"/>
                </a:ext>
              </a:extLst>
            </xdr:cNvPr>
            <xdr:cNvSpPr/>
          </xdr:nvSpPr>
          <xdr:spPr>
            <a:xfrm>
              <a:off x="1871382" y="4628028"/>
              <a:ext cx="4706475" cy="212914"/>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4A933564-FAE7-4E61-7555-1081ADC7CAC0}"/>
                </a:ext>
              </a:extLst>
            </xdr:cNvPr>
            <xdr:cNvSpPr txBox="1"/>
          </xdr:nvSpPr>
          <xdr:spPr>
            <a:xfrm>
              <a:off x="4045324" y="4426323"/>
              <a:ext cx="695454"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7" name="テキスト ボックス 46">
              <a:extLst>
                <a:ext uri="{FF2B5EF4-FFF2-40B4-BE49-F238E27FC236}">
                  <a16:creationId xmlns:a16="http://schemas.microsoft.com/office/drawing/2014/main" id="{42074AD1-EDC1-79DD-FC16-4497DBE67D07}"/>
                </a:ext>
              </a:extLst>
            </xdr:cNvPr>
            <xdr:cNvSpPr txBox="1"/>
          </xdr:nvSpPr>
          <xdr:spPr>
            <a:xfrm>
              <a:off x="1322296" y="4426325"/>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48" name="矢印: 右 47">
              <a:extLst>
                <a:ext uri="{FF2B5EF4-FFF2-40B4-BE49-F238E27FC236}">
                  <a16:creationId xmlns:a16="http://schemas.microsoft.com/office/drawing/2014/main" id="{41F3B8DE-72FE-7050-A638-F91D6A4A0F48}"/>
                </a:ext>
              </a:extLst>
            </xdr:cNvPr>
            <xdr:cNvSpPr/>
          </xdr:nvSpPr>
          <xdr:spPr>
            <a:xfrm>
              <a:off x="7138147"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 name="矢印: 右 41">
            <a:extLst>
              <a:ext uri="{FF2B5EF4-FFF2-40B4-BE49-F238E27FC236}">
                <a16:creationId xmlns:a16="http://schemas.microsoft.com/office/drawing/2014/main" id="{7E7106E4-7A13-222E-80BC-FBAE21E3E20F}"/>
              </a:ext>
            </a:extLst>
          </xdr:cNvPr>
          <xdr:cNvSpPr/>
        </xdr:nvSpPr>
        <xdr:spPr>
          <a:xfrm>
            <a:off x="6734736" y="4672852"/>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矢印: 右 42">
            <a:extLst>
              <a:ext uri="{FF2B5EF4-FFF2-40B4-BE49-F238E27FC236}">
                <a16:creationId xmlns:a16="http://schemas.microsoft.com/office/drawing/2014/main" id="{7CABA1E2-30F8-BD2F-3D90-87682FF8B163}"/>
              </a:ext>
            </a:extLst>
          </xdr:cNvPr>
          <xdr:cNvSpPr/>
        </xdr:nvSpPr>
        <xdr:spPr>
          <a:xfrm>
            <a:off x="13547913" y="4650441"/>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56029</xdr:colOff>
      <xdr:row>2</xdr:row>
      <xdr:rowOff>33617</xdr:rowOff>
    </xdr:from>
    <xdr:to>
      <xdr:col>22</xdr:col>
      <xdr:colOff>59390</xdr:colOff>
      <xdr:row>3</xdr:row>
      <xdr:rowOff>59310</xdr:rowOff>
    </xdr:to>
    <xdr:sp macro="" textlink="">
      <xdr:nvSpPr>
        <xdr:cNvPr id="61" name="矢印: 右 60">
          <a:extLst>
            <a:ext uri="{FF2B5EF4-FFF2-40B4-BE49-F238E27FC236}">
              <a16:creationId xmlns:a16="http://schemas.microsoft.com/office/drawing/2014/main" id="{C29E90E2-CF78-47B6-9ED6-7F072E8EFD50}"/>
            </a:ext>
          </a:extLst>
        </xdr:cNvPr>
        <xdr:cNvSpPr/>
      </xdr:nvSpPr>
      <xdr:spPr>
        <a:xfrm>
          <a:off x="13038604" y="614642"/>
          <a:ext cx="431986" cy="47336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896471</xdr:colOff>
      <xdr:row>8</xdr:row>
      <xdr:rowOff>112058</xdr:rowOff>
    </xdr:from>
    <xdr:to>
      <xdr:col>6</xdr:col>
      <xdr:colOff>89647</xdr:colOff>
      <xdr:row>8</xdr:row>
      <xdr:rowOff>112058</xdr:rowOff>
    </xdr:to>
    <xdr:cxnSp macro="">
      <xdr:nvCxnSpPr>
        <xdr:cNvPr id="67" name="直線矢印コネクタ 66">
          <a:extLst>
            <a:ext uri="{FF2B5EF4-FFF2-40B4-BE49-F238E27FC236}">
              <a16:creationId xmlns:a16="http://schemas.microsoft.com/office/drawing/2014/main" id="{5FDCDDFC-C93B-A695-742D-678CD07120E3}"/>
            </a:ext>
          </a:extLst>
        </xdr:cNvPr>
        <xdr:cNvCxnSpPr/>
      </xdr:nvCxnSpPr>
      <xdr:spPr>
        <a:xfrm flipH="1">
          <a:off x="3518647" y="2622176"/>
          <a:ext cx="34738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8</xdr:row>
      <xdr:rowOff>112058</xdr:rowOff>
    </xdr:from>
    <xdr:to>
      <xdr:col>17</xdr:col>
      <xdr:colOff>123265</xdr:colOff>
      <xdr:row>8</xdr:row>
      <xdr:rowOff>112058</xdr:rowOff>
    </xdr:to>
    <xdr:cxnSp macro="">
      <xdr:nvCxnSpPr>
        <xdr:cNvPr id="70" name="直線矢印コネクタ 69">
          <a:extLst>
            <a:ext uri="{FF2B5EF4-FFF2-40B4-BE49-F238E27FC236}">
              <a16:creationId xmlns:a16="http://schemas.microsoft.com/office/drawing/2014/main" id="{DBE394F6-A25E-4877-84DE-5D4F9F45DAAA}"/>
            </a:ext>
          </a:extLst>
        </xdr:cNvPr>
        <xdr:cNvCxnSpPr/>
      </xdr:nvCxnSpPr>
      <xdr:spPr>
        <a:xfrm flipH="1">
          <a:off x="9659471" y="2622176"/>
          <a:ext cx="36979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896471</xdr:colOff>
      <xdr:row>8</xdr:row>
      <xdr:rowOff>112058</xdr:rowOff>
    </xdr:from>
    <xdr:to>
      <xdr:col>28</xdr:col>
      <xdr:colOff>89647</xdr:colOff>
      <xdr:row>8</xdr:row>
      <xdr:rowOff>112058</xdr:rowOff>
    </xdr:to>
    <xdr:cxnSp macro="">
      <xdr:nvCxnSpPr>
        <xdr:cNvPr id="72" name="直線矢印コネクタ 71">
          <a:extLst>
            <a:ext uri="{FF2B5EF4-FFF2-40B4-BE49-F238E27FC236}">
              <a16:creationId xmlns:a16="http://schemas.microsoft.com/office/drawing/2014/main" id="{87DF9085-EA0D-418D-A8E0-7F39A7AA8F34}"/>
            </a:ext>
          </a:extLst>
        </xdr:cNvPr>
        <xdr:cNvCxnSpPr/>
      </xdr:nvCxnSpPr>
      <xdr:spPr>
        <a:xfrm flipH="1">
          <a:off x="15833912" y="2622176"/>
          <a:ext cx="381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85724</xdr:colOff>
      <xdr:row>35</xdr:row>
      <xdr:rowOff>147636</xdr:rowOff>
    </xdr:from>
    <xdr:to>
      <xdr:col>5</xdr:col>
      <xdr:colOff>714375</xdr:colOff>
      <xdr:row>49</xdr:row>
      <xdr:rowOff>123825</xdr:rowOff>
    </xdr:to>
    <xdr:graphicFrame macro="">
      <xdr:nvGraphicFramePr>
        <xdr:cNvPr id="2" name="グラフ 1">
          <a:extLst>
            <a:ext uri="{FF2B5EF4-FFF2-40B4-BE49-F238E27FC236}">
              <a16:creationId xmlns:a16="http://schemas.microsoft.com/office/drawing/2014/main" id="{BE6994F0-9260-4190-9A12-FC6EA6784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3" name="グラフ 2">
          <a:extLst>
            <a:ext uri="{FF2B5EF4-FFF2-40B4-BE49-F238E27FC236}">
              <a16:creationId xmlns:a16="http://schemas.microsoft.com/office/drawing/2014/main" id="{5AD51EEA-94EE-4872-9F86-D70C9FBAB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4" name="グラフ 3">
          <a:extLst>
            <a:ext uri="{FF2B5EF4-FFF2-40B4-BE49-F238E27FC236}">
              <a16:creationId xmlns:a16="http://schemas.microsoft.com/office/drawing/2014/main" id="{C6F4C619-D848-45F3-BFB6-95F4C5934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5" name="矢印: 右 4">
          <a:extLst>
            <a:ext uri="{FF2B5EF4-FFF2-40B4-BE49-F238E27FC236}">
              <a16:creationId xmlns:a16="http://schemas.microsoft.com/office/drawing/2014/main" id="{E5AD73CF-012C-42FF-99D5-311EBA0C4CB5}"/>
            </a:ext>
          </a:extLst>
        </xdr:cNvPr>
        <xdr:cNvSpPr/>
      </xdr:nvSpPr>
      <xdr:spPr>
        <a:xfrm>
          <a:off x="4371976" y="15240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6" name="右中かっこ 5">
          <a:extLst>
            <a:ext uri="{FF2B5EF4-FFF2-40B4-BE49-F238E27FC236}">
              <a16:creationId xmlns:a16="http://schemas.microsoft.com/office/drawing/2014/main" id="{FDD3A0C3-CD96-48A9-8A65-6BB1C8074C43}"/>
            </a:ext>
          </a:extLst>
        </xdr:cNvPr>
        <xdr:cNvSpPr/>
      </xdr:nvSpPr>
      <xdr:spPr>
        <a:xfrm>
          <a:off x="2762251" y="1733550"/>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7" name="右中かっこ 6">
          <a:extLst>
            <a:ext uri="{FF2B5EF4-FFF2-40B4-BE49-F238E27FC236}">
              <a16:creationId xmlns:a16="http://schemas.microsoft.com/office/drawing/2014/main" id="{15D44537-8AA3-4D75-BD47-B5BB91489BA7}"/>
            </a:ext>
          </a:extLst>
        </xdr:cNvPr>
        <xdr:cNvSpPr/>
      </xdr:nvSpPr>
      <xdr:spPr>
        <a:xfrm>
          <a:off x="7705725" y="173355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8" name="右中かっこ 7">
          <a:extLst>
            <a:ext uri="{FF2B5EF4-FFF2-40B4-BE49-F238E27FC236}">
              <a16:creationId xmlns:a16="http://schemas.microsoft.com/office/drawing/2014/main" id="{B7DB482F-3F13-4EC8-B8B7-D0ED8176C60F}"/>
            </a:ext>
          </a:extLst>
        </xdr:cNvPr>
        <xdr:cNvSpPr/>
      </xdr:nvSpPr>
      <xdr:spPr>
        <a:xfrm>
          <a:off x="12668250" y="17430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9" name="矢印: 右 8">
          <a:extLst>
            <a:ext uri="{FF2B5EF4-FFF2-40B4-BE49-F238E27FC236}">
              <a16:creationId xmlns:a16="http://schemas.microsoft.com/office/drawing/2014/main" id="{CA5D4FA4-A4FD-4071-9FEA-2C273AEA3F7E}"/>
            </a:ext>
          </a:extLst>
        </xdr:cNvPr>
        <xdr:cNvSpPr/>
      </xdr:nvSpPr>
      <xdr:spPr>
        <a:xfrm>
          <a:off x="9382125" y="152400"/>
          <a:ext cx="581024" cy="36195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10" name="グラフ 9">
          <a:extLst>
            <a:ext uri="{FF2B5EF4-FFF2-40B4-BE49-F238E27FC236}">
              <a16:creationId xmlns:a16="http://schemas.microsoft.com/office/drawing/2014/main" id="{C5269BC2-2E19-4D59-87CC-46E750438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14" name="グラフ 13">
          <a:extLst>
            <a:ext uri="{FF2B5EF4-FFF2-40B4-BE49-F238E27FC236}">
              <a16:creationId xmlns:a16="http://schemas.microsoft.com/office/drawing/2014/main" id="{AC0D94B8-5B03-4060-86F2-E007322A9A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15" name="グラフ 14">
          <a:extLst>
            <a:ext uri="{FF2B5EF4-FFF2-40B4-BE49-F238E27FC236}">
              <a16:creationId xmlns:a16="http://schemas.microsoft.com/office/drawing/2014/main" id="{40A81B59-7144-4ABD-9D09-918B2216F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16" name="矢印: 右 15">
          <a:extLst>
            <a:ext uri="{FF2B5EF4-FFF2-40B4-BE49-F238E27FC236}">
              <a16:creationId xmlns:a16="http://schemas.microsoft.com/office/drawing/2014/main" id="{AEA54345-F23F-4EA6-A3F6-D50E5BD3922D}"/>
            </a:ext>
          </a:extLst>
        </xdr:cNvPr>
        <xdr:cNvSpPr/>
      </xdr:nvSpPr>
      <xdr:spPr>
        <a:xfrm>
          <a:off x="4371976" y="1252537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17" name="矢印: 右 16">
          <a:extLst>
            <a:ext uri="{FF2B5EF4-FFF2-40B4-BE49-F238E27FC236}">
              <a16:creationId xmlns:a16="http://schemas.microsoft.com/office/drawing/2014/main" id="{72765ACF-D90A-4109-B062-E54EEB4242AB}"/>
            </a:ext>
          </a:extLst>
        </xdr:cNvPr>
        <xdr:cNvSpPr/>
      </xdr:nvSpPr>
      <xdr:spPr>
        <a:xfrm>
          <a:off x="9382125" y="12525375"/>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18" name="矢印: 右 17">
          <a:extLst>
            <a:ext uri="{FF2B5EF4-FFF2-40B4-BE49-F238E27FC236}">
              <a16:creationId xmlns:a16="http://schemas.microsoft.com/office/drawing/2014/main" id="{AF682D98-4664-47D9-8368-4D8D0E21AE35}"/>
            </a:ext>
          </a:extLst>
        </xdr:cNvPr>
        <xdr:cNvSpPr/>
      </xdr:nvSpPr>
      <xdr:spPr>
        <a:xfrm>
          <a:off x="4371976" y="145256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19" name="矢印: 右 18">
          <a:extLst>
            <a:ext uri="{FF2B5EF4-FFF2-40B4-BE49-F238E27FC236}">
              <a16:creationId xmlns:a16="http://schemas.microsoft.com/office/drawing/2014/main" id="{2DE88172-6422-4C39-A735-1A288A9387F8}"/>
            </a:ext>
          </a:extLst>
        </xdr:cNvPr>
        <xdr:cNvSpPr/>
      </xdr:nvSpPr>
      <xdr:spPr>
        <a:xfrm>
          <a:off x="9382125" y="145351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23" name="矢印: 下 22">
          <a:extLst>
            <a:ext uri="{FF2B5EF4-FFF2-40B4-BE49-F238E27FC236}">
              <a16:creationId xmlns:a16="http://schemas.microsoft.com/office/drawing/2014/main" id="{CD7C5421-6C0A-4C6E-BA4C-2578CCBECCC7}"/>
            </a:ext>
          </a:extLst>
        </xdr:cNvPr>
        <xdr:cNvSpPr/>
      </xdr:nvSpPr>
      <xdr:spPr>
        <a:xfrm>
          <a:off x="1743075" y="63341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24" name="矢印: 下 23">
          <a:extLst>
            <a:ext uri="{FF2B5EF4-FFF2-40B4-BE49-F238E27FC236}">
              <a16:creationId xmlns:a16="http://schemas.microsoft.com/office/drawing/2014/main" id="{825F8828-F7B1-402C-AF0A-168C989032A8}"/>
            </a:ext>
          </a:extLst>
        </xdr:cNvPr>
        <xdr:cNvSpPr/>
      </xdr:nvSpPr>
      <xdr:spPr>
        <a:xfrm>
          <a:off x="6858000" y="63246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25" name="矢印: 下 24">
          <a:extLst>
            <a:ext uri="{FF2B5EF4-FFF2-40B4-BE49-F238E27FC236}">
              <a16:creationId xmlns:a16="http://schemas.microsoft.com/office/drawing/2014/main" id="{3605DC94-4CF9-448B-829B-450999E90BED}"/>
            </a:ext>
          </a:extLst>
        </xdr:cNvPr>
        <xdr:cNvSpPr/>
      </xdr:nvSpPr>
      <xdr:spPr>
        <a:xfrm>
          <a:off x="11801475" y="634365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322208</xdr:colOff>
      <xdr:row>8</xdr:row>
      <xdr:rowOff>26276</xdr:rowOff>
    </xdr:from>
    <xdr:to>
      <xdr:col>5</xdr:col>
      <xdr:colOff>693683</xdr:colOff>
      <xdr:row>9</xdr:row>
      <xdr:rowOff>73901</xdr:rowOff>
    </xdr:to>
    <xdr:sp macro="" textlink="">
      <xdr:nvSpPr>
        <xdr:cNvPr id="26" name="吹き出し: 線 25">
          <a:extLst>
            <a:ext uri="{FF2B5EF4-FFF2-40B4-BE49-F238E27FC236}">
              <a16:creationId xmlns:a16="http://schemas.microsoft.com/office/drawing/2014/main" id="{E4D2A1FE-10DE-450C-8A6E-191731E73EE1}"/>
            </a:ext>
          </a:extLst>
        </xdr:cNvPr>
        <xdr:cNvSpPr/>
      </xdr:nvSpPr>
      <xdr:spPr>
        <a:xfrm>
          <a:off x="3258536" y="1983828"/>
          <a:ext cx="1179457" cy="284107"/>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10</xdr:col>
      <xdr:colOff>315639</xdr:colOff>
      <xdr:row>8</xdr:row>
      <xdr:rowOff>32187</xdr:rowOff>
    </xdr:from>
    <xdr:to>
      <xdr:col>11</xdr:col>
      <xdr:colOff>639489</xdr:colOff>
      <xdr:row>9</xdr:row>
      <xdr:rowOff>79812</xdr:rowOff>
    </xdr:to>
    <xdr:sp macro="" textlink="">
      <xdr:nvSpPr>
        <xdr:cNvPr id="27" name="吹き出し: 線 26">
          <a:extLst>
            <a:ext uri="{FF2B5EF4-FFF2-40B4-BE49-F238E27FC236}">
              <a16:creationId xmlns:a16="http://schemas.microsoft.com/office/drawing/2014/main" id="{670B585A-B173-4FC6-BF3D-F98C3D5CDBD2}"/>
            </a:ext>
          </a:extLst>
        </xdr:cNvPr>
        <xdr:cNvSpPr/>
      </xdr:nvSpPr>
      <xdr:spPr>
        <a:xfrm>
          <a:off x="8336346" y="1989739"/>
          <a:ext cx="1144971" cy="284107"/>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16</xdr:col>
      <xdr:colOff>305457</xdr:colOff>
      <xdr:row>8</xdr:row>
      <xdr:rowOff>25619</xdr:rowOff>
    </xdr:from>
    <xdr:to>
      <xdr:col>17</xdr:col>
      <xdr:colOff>619782</xdr:colOff>
      <xdr:row>9</xdr:row>
      <xdr:rowOff>73244</xdr:rowOff>
    </xdr:to>
    <xdr:sp macro="" textlink="">
      <xdr:nvSpPr>
        <xdr:cNvPr id="28" name="吹き出し: 線 27">
          <a:extLst>
            <a:ext uri="{FF2B5EF4-FFF2-40B4-BE49-F238E27FC236}">
              <a16:creationId xmlns:a16="http://schemas.microsoft.com/office/drawing/2014/main" id="{CA6D3048-55B1-4C39-85AD-E716A46D0E1F}"/>
            </a:ext>
          </a:extLst>
        </xdr:cNvPr>
        <xdr:cNvSpPr/>
      </xdr:nvSpPr>
      <xdr:spPr>
        <a:xfrm>
          <a:off x="13430250" y="1983171"/>
          <a:ext cx="1096032" cy="284107"/>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3</xdr:col>
      <xdr:colOff>295275</xdr:colOff>
      <xdr:row>66</xdr:row>
      <xdr:rowOff>19050</xdr:rowOff>
    </xdr:from>
    <xdr:to>
      <xdr:col>4</xdr:col>
      <xdr:colOff>180975</xdr:colOff>
      <xdr:row>67</xdr:row>
      <xdr:rowOff>66675</xdr:rowOff>
    </xdr:to>
    <xdr:sp macro="" textlink="">
      <xdr:nvSpPr>
        <xdr:cNvPr id="29" name="吹き出し: 線 28">
          <a:extLst>
            <a:ext uri="{FF2B5EF4-FFF2-40B4-BE49-F238E27FC236}">
              <a16:creationId xmlns:a16="http://schemas.microsoft.com/office/drawing/2014/main" id="{466DA01B-970E-43CF-A52D-C012F81F2122}"/>
            </a:ext>
          </a:extLst>
        </xdr:cNvPr>
        <xdr:cNvSpPr/>
      </xdr:nvSpPr>
      <xdr:spPr>
        <a:xfrm>
          <a:off x="2105025" y="162020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276225</xdr:colOff>
      <xdr:row>66</xdr:row>
      <xdr:rowOff>19050</xdr:rowOff>
    </xdr:from>
    <xdr:to>
      <xdr:col>10</xdr:col>
      <xdr:colOff>342900</xdr:colOff>
      <xdr:row>67</xdr:row>
      <xdr:rowOff>66675</xdr:rowOff>
    </xdr:to>
    <xdr:sp macro="" textlink="">
      <xdr:nvSpPr>
        <xdr:cNvPr id="30" name="吹き出し: 線 29">
          <a:extLst>
            <a:ext uri="{FF2B5EF4-FFF2-40B4-BE49-F238E27FC236}">
              <a16:creationId xmlns:a16="http://schemas.microsoft.com/office/drawing/2014/main" id="{D4184ED4-5731-4D9A-96D7-9809E2B1170B}"/>
            </a:ext>
          </a:extLst>
        </xdr:cNvPr>
        <xdr:cNvSpPr/>
      </xdr:nvSpPr>
      <xdr:spPr>
        <a:xfrm>
          <a:off x="7191375" y="162020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285750</xdr:colOff>
      <xdr:row>66</xdr:row>
      <xdr:rowOff>28575</xdr:rowOff>
    </xdr:from>
    <xdr:to>
      <xdr:col>16</xdr:col>
      <xdr:colOff>381000</xdr:colOff>
      <xdr:row>67</xdr:row>
      <xdr:rowOff>76200</xdr:rowOff>
    </xdr:to>
    <xdr:sp macro="" textlink="">
      <xdr:nvSpPr>
        <xdr:cNvPr id="31" name="吹き出し: 線 30">
          <a:extLst>
            <a:ext uri="{FF2B5EF4-FFF2-40B4-BE49-F238E27FC236}">
              <a16:creationId xmlns:a16="http://schemas.microsoft.com/office/drawing/2014/main" id="{C81ACDD5-7ED4-442E-B381-9585C397C817}"/>
            </a:ext>
          </a:extLst>
        </xdr:cNvPr>
        <xdr:cNvSpPr/>
      </xdr:nvSpPr>
      <xdr:spPr>
        <a:xfrm>
          <a:off x="12192000" y="162115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xdr:col>
      <xdr:colOff>85724</xdr:colOff>
      <xdr:row>35</xdr:row>
      <xdr:rowOff>147636</xdr:rowOff>
    </xdr:from>
    <xdr:to>
      <xdr:col>5</xdr:col>
      <xdr:colOff>714375</xdr:colOff>
      <xdr:row>49</xdr:row>
      <xdr:rowOff>123825</xdr:rowOff>
    </xdr:to>
    <xdr:graphicFrame macro="">
      <xdr:nvGraphicFramePr>
        <xdr:cNvPr id="11" name="グラフ 10">
          <a:extLst>
            <a:ext uri="{FF2B5EF4-FFF2-40B4-BE49-F238E27FC236}">
              <a16:creationId xmlns:a16="http://schemas.microsoft.com/office/drawing/2014/main" id="{100763AD-1FF1-4278-B677-348769E9C6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12" name="グラフ 11">
          <a:extLst>
            <a:ext uri="{FF2B5EF4-FFF2-40B4-BE49-F238E27FC236}">
              <a16:creationId xmlns:a16="http://schemas.microsoft.com/office/drawing/2014/main" id="{AA4560A3-7BD5-43DF-81ED-D5F0109D3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13" name="グラフ 12">
          <a:extLst>
            <a:ext uri="{FF2B5EF4-FFF2-40B4-BE49-F238E27FC236}">
              <a16:creationId xmlns:a16="http://schemas.microsoft.com/office/drawing/2014/main" id="{8AEB7378-0A4D-48E0-8ADD-450206F25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20" name="矢印: 右 19">
          <a:extLst>
            <a:ext uri="{FF2B5EF4-FFF2-40B4-BE49-F238E27FC236}">
              <a16:creationId xmlns:a16="http://schemas.microsoft.com/office/drawing/2014/main" id="{71747EDD-6BCA-44C0-A9B3-C8881C54DA48}"/>
            </a:ext>
          </a:extLst>
        </xdr:cNvPr>
        <xdr:cNvSpPr/>
      </xdr:nvSpPr>
      <xdr:spPr>
        <a:xfrm>
          <a:off x="4543426" y="152400"/>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21" name="右中かっこ 20">
          <a:extLst>
            <a:ext uri="{FF2B5EF4-FFF2-40B4-BE49-F238E27FC236}">
              <a16:creationId xmlns:a16="http://schemas.microsoft.com/office/drawing/2014/main" id="{24191759-81C8-454E-9E4C-E64CB176F776}"/>
            </a:ext>
          </a:extLst>
        </xdr:cNvPr>
        <xdr:cNvSpPr/>
      </xdr:nvSpPr>
      <xdr:spPr>
        <a:xfrm>
          <a:off x="2933701" y="1733550"/>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22" name="右中かっこ 21">
          <a:extLst>
            <a:ext uri="{FF2B5EF4-FFF2-40B4-BE49-F238E27FC236}">
              <a16:creationId xmlns:a16="http://schemas.microsoft.com/office/drawing/2014/main" id="{D45D42B0-79B7-4D85-AD64-EE6791B3DA25}"/>
            </a:ext>
          </a:extLst>
        </xdr:cNvPr>
        <xdr:cNvSpPr/>
      </xdr:nvSpPr>
      <xdr:spPr>
        <a:xfrm>
          <a:off x="7877175" y="173355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32" name="右中かっこ 31">
          <a:extLst>
            <a:ext uri="{FF2B5EF4-FFF2-40B4-BE49-F238E27FC236}">
              <a16:creationId xmlns:a16="http://schemas.microsoft.com/office/drawing/2014/main" id="{B269BEE8-813B-491E-9BD5-6EF99440E84A}"/>
            </a:ext>
          </a:extLst>
        </xdr:cNvPr>
        <xdr:cNvSpPr/>
      </xdr:nvSpPr>
      <xdr:spPr>
        <a:xfrm>
          <a:off x="12839700" y="17430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33" name="矢印: 右 32">
          <a:extLst>
            <a:ext uri="{FF2B5EF4-FFF2-40B4-BE49-F238E27FC236}">
              <a16:creationId xmlns:a16="http://schemas.microsoft.com/office/drawing/2014/main" id="{8CA4B347-C2D0-4F73-8E5E-E55F7CA5B3A7}"/>
            </a:ext>
          </a:extLst>
        </xdr:cNvPr>
        <xdr:cNvSpPr/>
      </xdr:nvSpPr>
      <xdr:spPr>
        <a:xfrm>
          <a:off x="9553575" y="152400"/>
          <a:ext cx="581024" cy="36195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34" name="グラフ 33">
          <a:extLst>
            <a:ext uri="{FF2B5EF4-FFF2-40B4-BE49-F238E27FC236}">
              <a16:creationId xmlns:a16="http://schemas.microsoft.com/office/drawing/2014/main" id="{6F4BCC73-1647-4D45-A1E2-4472F771B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35" name="グラフ 34">
          <a:extLst>
            <a:ext uri="{FF2B5EF4-FFF2-40B4-BE49-F238E27FC236}">
              <a16:creationId xmlns:a16="http://schemas.microsoft.com/office/drawing/2014/main" id="{3C4E9A22-24AD-4C4C-8A4E-12689F424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36" name="グラフ 35">
          <a:extLst>
            <a:ext uri="{FF2B5EF4-FFF2-40B4-BE49-F238E27FC236}">
              <a16:creationId xmlns:a16="http://schemas.microsoft.com/office/drawing/2014/main" id="{E8C9BB75-522C-4ACB-9375-75320A85E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37" name="矢印: 右 36">
          <a:extLst>
            <a:ext uri="{FF2B5EF4-FFF2-40B4-BE49-F238E27FC236}">
              <a16:creationId xmlns:a16="http://schemas.microsoft.com/office/drawing/2014/main" id="{7FE35D8C-FCD9-46AE-AB68-E32B9DD9A1E6}"/>
            </a:ext>
          </a:extLst>
        </xdr:cNvPr>
        <xdr:cNvSpPr/>
      </xdr:nvSpPr>
      <xdr:spPr>
        <a:xfrm>
          <a:off x="4543426" y="1260157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38" name="矢印: 右 37">
          <a:extLst>
            <a:ext uri="{FF2B5EF4-FFF2-40B4-BE49-F238E27FC236}">
              <a16:creationId xmlns:a16="http://schemas.microsoft.com/office/drawing/2014/main" id="{B886BB0C-D217-4324-A4CA-E1AAFF782346}"/>
            </a:ext>
          </a:extLst>
        </xdr:cNvPr>
        <xdr:cNvSpPr/>
      </xdr:nvSpPr>
      <xdr:spPr>
        <a:xfrm>
          <a:off x="9553575" y="12601575"/>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39" name="矢印: 右 38">
          <a:extLst>
            <a:ext uri="{FF2B5EF4-FFF2-40B4-BE49-F238E27FC236}">
              <a16:creationId xmlns:a16="http://schemas.microsoft.com/office/drawing/2014/main" id="{913743EE-AABE-478A-8C85-04646B529C62}"/>
            </a:ext>
          </a:extLst>
        </xdr:cNvPr>
        <xdr:cNvSpPr/>
      </xdr:nvSpPr>
      <xdr:spPr>
        <a:xfrm>
          <a:off x="4543426" y="146018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40" name="矢印: 右 39">
          <a:extLst>
            <a:ext uri="{FF2B5EF4-FFF2-40B4-BE49-F238E27FC236}">
              <a16:creationId xmlns:a16="http://schemas.microsoft.com/office/drawing/2014/main" id="{E13C09DD-F6DA-4357-B678-28FC0A2F5F74}"/>
            </a:ext>
          </a:extLst>
        </xdr:cNvPr>
        <xdr:cNvSpPr/>
      </xdr:nvSpPr>
      <xdr:spPr>
        <a:xfrm>
          <a:off x="9553575" y="146113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41" name="矢印: 下 40">
          <a:extLst>
            <a:ext uri="{FF2B5EF4-FFF2-40B4-BE49-F238E27FC236}">
              <a16:creationId xmlns:a16="http://schemas.microsoft.com/office/drawing/2014/main" id="{87CA91FE-9FF9-4A42-922E-F84DA03393BE}"/>
            </a:ext>
          </a:extLst>
        </xdr:cNvPr>
        <xdr:cNvSpPr/>
      </xdr:nvSpPr>
      <xdr:spPr>
        <a:xfrm>
          <a:off x="1743075" y="64103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42" name="矢印: 下 41">
          <a:extLst>
            <a:ext uri="{FF2B5EF4-FFF2-40B4-BE49-F238E27FC236}">
              <a16:creationId xmlns:a16="http://schemas.microsoft.com/office/drawing/2014/main" id="{EAB3AF0E-F342-4C31-B32C-BC1CA45A9FAC}"/>
            </a:ext>
          </a:extLst>
        </xdr:cNvPr>
        <xdr:cNvSpPr/>
      </xdr:nvSpPr>
      <xdr:spPr>
        <a:xfrm>
          <a:off x="7029450" y="64008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43" name="矢印: 下 42">
          <a:extLst>
            <a:ext uri="{FF2B5EF4-FFF2-40B4-BE49-F238E27FC236}">
              <a16:creationId xmlns:a16="http://schemas.microsoft.com/office/drawing/2014/main" id="{39AEBE70-CC23-4A7C-94CD-91AAB2A3BADE}"/>
            </a:ext>
          </a:extLst>
        </xdr:cNvPr>
        <xdr:cNvSpPr/>
      </xdr:nvSpPr>
      <xdr:spPr>
        <a:xfrm>
          <a:off x="11972925" y="641985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295275</xdr:colOff>
      <xdr:row>66</xdr:row>
      <xdr:rowOff>19050</xdr:rowOff>
    </xdr:from>
    <xdr:to>
      <xdr:col>4</xdr:col>
      <xdr:colOff>180975</xdr:colOff>
      <xdr:row>67</xdr:row>
      <xdr:rowOff>66675</xdr:rowOff>
    </xdr:to>
    <xdr:sp macro="" textlink="">
      <xdr:nvSpPr>
        <xdr:cNvPr id="47" name="吹き出し: 線 46">
          <a:extLst>
            <a:ext uri="{FF2B5EF4-FFF2-40B4-BE49-F238E27FC236}">
              <a16:creationId xmlns:a16="http://schemas.microsoft.com/office/drawing/2014/main" id="{6E4DB834-9915-4C9B-9849-26BB20A25970}"/>
            </a:ext>
          </a:extLst>
        </xdr:cNvPr>
        <xdr:cNvSpPr/>
      </xdr:nvSpPr>
      <xdr:spPr>
        <a:xfrm>
          <a:off x="2105025" y="162782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276225</xdr:colOff>
      <xdr:row>66</xdr:row>
      <xdr:rowOff>19050</xdr:rowOff>
    </xdr:from>
    <xdr:to>
      <xdr:col>10</xdr:col>
      <xdr:colOff>342900</xdr:colOff>
      <xdr:row>67</xdr:row>
      <xdr:rowOff>66675</xdr:rowOff>
    </xdr:to>
    <xdr:sp macro="" textlink="">
      <xdr:nvSpPr>
        <xdr:cNvPr id="48" name="吹き出し: 線 47">
          <a:extLst>
            <a:ext uri="{FF2B5EF4-FFF2-40B4-BE49-F238E27FC236}">
              <a16:creationId xmlns:a16="http://schemas.microsoft.com/office/drawing/2014/main" id="{E082111B-F6D3-4A07-850F-D9CE329AAF62}"/>
            </a:ext>
          </a:extLst>
        </xdr:cNvPr>
        <xdr:cNvSpPr/>
      </xdr:nvSpPr>
      <xdr:spPr>
        <a:xfrm>
          <a:off x="7191375" y="16278225"/>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285750</xdr:colOff>
      <xdr:row>66</xdr:row>
      <xdr:rowOff>28575</xdr:rowOff>
    </xdr:from>
    <xdr:to>
      <xdr:col>16</xdr:col>
      <xdr:colOff>381000</xdr:colOff>
      <xdr:row>67</xdr:row>
      <xdr:rowOff>76200</xdr:rowOff>
    </xdr:to>
    <xdr:sp macro="" textlink="">
      <xdr:nvSpPr>
        <xdr:cNvPr id="49" name="吹き出し: 線 48">
          <a:extLst>
            <a:ext uri="{FF2B5EF4-FFF2-40B4-BE49-F238E27FC236}">
              <a16:creationId xmlns:a16="http://schemas.microsoft.com/office/drawing/2014/main" id="{EB97DA67-FF2C-4665-9BC8-B7C10E805E0B}"/>
            </a:ext>
          </a:extLst>
        </xdr:cNvPr>
        <xdr:cNvSpPr/>
      </xdr:nvSpPr>
      <xdr:spPr>
        <a:xfrm>
          <a:off x="12192000" y="162877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enkin.go.jp/tokusetsu/20kanyu.html" TargetMode="External"/><Relationship Id="rId1" Type="http://schemas.openxmlformats.org/officeDocument/2006/relationships/hyperlink" Target="http://www.kokuho-keisan.com/calc/calc.php?area=37202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E13" sqref="E13"/>
    </sheetView>
  </sheetViews>
  <sheetFormatPr defaultRowHeight="18.75"/>
  <cols>
    <col min="1" max="1" width="15.375" bestFit="1" customWidth="1"/>
    <col min="3" max="3" width="35.25" customWidth="1"/>
  </cols>
  <sheetData>
    <row r="1" spans="1:3">
      <c r="A1" s="4" t="s">
        <v>9</v>
      </c>
      <c r="C1" t="s">
        <v>43</v>
      </c>
    </row>
    <row r="2" spans="1:3">
      <c r="A2" s="2">
        <f ca="1">TODAY()</f>
        <v>45201</v>
      </c>
      <c r="C2" t="s">
        <v>44</v>
      </c>
    </row>
    <row r="3" spans="1:3">
      <c r="C3" t="s">
        <v>45</v>
      </c>
    </row>
    <row r="4" spans="1:3">
      <c r="C4" t="s">
        <v>46</v>
      </c>
    </row>
    <row r="5" spans="1:3">
      <c r="C5" t="s">
        <v>47</v>
      </c>
    </row>
    <row r="6" spans="1:3">
      <c r="C6" t="s">
        <v>48</v>
      </c>
    </row>
    <row r="7" spans="1:3">
      <c r="C7" t="s">
        <v>49</v>
      </c>
    </row>
    <row r="8" spans="1:3">
      <c r="C8" t="s">
        <v>50</v>
      </c>
    </row>
    <row r="9" spans="1:3">
      <c r="C9" t="s">
        <v>51</v>
      </c>
    </row>
    <row r="10" spans="1:3">
      <c r="C10" t="s">
        <v>52</v>
      </c>
    </row>
    <row r="11" spans="1:3">
      <c r="C11" t="s">
        <v>53</v>
      </c>
    </row>
    <row r="12" spans="1:3">
      <c r="C12" t="s">
        <v>54</v>
      </c>
    </row>
    <row r="13" spans="1:3">
      <c r="C13" t="s">
        <v>55</v>
      </c>
    </row>
    <row r="14" spans="1:3">
      <c r="C14" t="s">
        <v>56</v>
      </c>
    </row>
    <row r="15" spans="1:3">
      <c r="C15" t="s">
        <v>57</v>
      </c>
    </row>
    <row r="16" spans="1:3">
      <c r="C16" t="s">
        <v>58</v>
      </c>
    </row>
    <row r="17" spans="3:3">
      <c r="C17" t="s">
        <v>59</v>
      </c>
    </row>
    <row r="18" spans="3:3">
      <c r="C18" t="s">
        <v>60</v>
      </c>
    </row>
    <row r="19" spans="3:3">
      <c r="C19" t="s">
        <v>61</v>
      </c>
    </row>
    <row r="20" spans="3:3">
      <c r="C20" t="s">
        <v>62</v>
      </c>
    </row>
  </sheetData>
  <sheetProtection sheet="1" objects="1" scenarios="1" select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W49"/>
  <sheetViews>
    <sheetView showGridLines="0" tabSelected="1" zoomScale="85" zoomScaleNormal="85" zoomScaleSheetLayoutView="85" workbookViewId="0">
      <selection activeCell="C2" sqref="C2"/>
    </sheetView>
  </sheetViews>
  <sheetFormatPr defaultRowHeight="18.75"/>
  <cols>
    <col min="1" max="1" width="4" customWidth="1"/>
    <col min="2" max="2" width="5.875" style="6" customWidth="1"/>
    <col min="3" max="3" width="17.875" customWidth="1"/>
    <col min="4" max="4" width="5.125" customWidth="1"/>
    <col min="5" max="5" width="3.375" bestFit="1" customWidth="1"/>
    <col min="6" max="7" width="3.375" customWidth="1"/>
    <col min="8" max="8" width="3.625" customWidth="1"/>
    <col min="9" max="9" width="6.625" customWidth="1"/>
    <col min="10" max="10" width="29.625" customWidth="1"/>
    <col min="11" max="11" width="39.375" customWidth="1"/>
    <col min="12" max="12" width="6" customWidth="1"/>
    <col min="13" max="13" width="4.75" customWidth="1"/>
    <col min="14" max="14" width="4.875" customWidth="1"/>
    <col min="15" max="15" width="13" customWidth="1"/>
    <col min="16" max="16" width="14.75" customWidth="1"/>
    <col min="17" max="17" width="12.875" bestFit="1" customWidth="1"/>
    <col min="18" max="18" width="33.625" customWidth="1"/>
    <col min="19" max="19" width="4.25" customWidth="1"/>
    <col min="20" max="20" width="1.625" customWidth="1"/>
    <col min="21" max="21" width="9.75" customWidth="1"/>
    <col min="22" max="22" width="15.375" customWidth="1"/>
    <col min="23" max="23" width="12.875" bestFit="1" customWidth="1"/>
    <col min="24" max="24" width="2" customWidth="1"/>
  </cols>
  <sheetData>
    <row r="1" spans="2:23">
      <c r="C1" s="12" t="s">
        <v>39</v>
      </c>
      <c r="D1" s="187" t="s">
        <v>6</v>
      </c>
      <c r="E1" s="188"/>
      <c r="F1" s="189" t="s">
        <v>8</v>
      </c>
      <c r="G1" s="189"/>
      <c r="H1" s="189"/>
      <c r="I1" s="189"/>
      <c r="J1" s="12" t="s">
        <v>40</v>
      </c>
      <c r="K1" s="12" t="s">
        <v>41</v>
      </c>
    </row>
    <row r="2" spans="2:23" ht="24.75" thickBot="1">
      <c r="C2" s="110"/>
      <c r="D2" s="155">
        <f ca="1">DATEDIF(C2,リスト!A2,"Y")</f>
        <v>123</v>
      </c>
      <c r="E2" s="156" t="s">
        <v>7</v>
      </c>
      <c r="F2" s="190"/>
      <c r="G2" s="190"/>
      <c r="H2" s="190"/>
      <c r="I2" s="190"/>
      <c r="J2" s="106"/>
      <c r="K2" s="107"/>
      <c r="L2" s="3"/>
      <c r="M2" s="3"/>
      <c r="O2" s="191"/>
      <c r="P2" s="191"/>
      <c r="Q2" s="191"/>
      <c r="R2" s="191"/>
      <c r="S2" s="14"/>
      <c r="U2" s="191" t="s">
        <v>21</v>
      </c>
      <c r="V2" s="191"/>
      <c r="W2" s="191"/>
    </row>
    <row r="3" spans="2:23">
      <c r="K3" s="113" t="s">
        <v>99</v>
      </c>
      <c r="N3" s="216" t="s">
        <v>23</v>
      </c>
      <c r="O3" s="219" t="s">
        <v>28</v>
      </c>
      <c r="P3" s="237"/>
      <c r="Q3" s="237"/>
      <c r="R3" s="192"/>
      <c r="S3" s="20"/>
      <c r="U3" s="238"/>
      <c r="V3" s="237"/>
      <c r="W3" s="192"/>
    </row>
    <row r="4" spans="2:23">
      <c r="J4" s="108"/>
      <c r="N4" s="217"/>
      <c r="O4" s="212"/>
      <c r="P4" s="229"/>
      <c r="Q4" s="229"/>
      <c r="R4" s="193"/>
      <c r="S4" s="20"/>
      <c r="U4" s="239"/>
      <c r="V4" s="229"/>
      <c r="W4" s="193"/>
    </row>
    <row r="5" spans="2:23" ht="18.75" customHeight="1">
      <c r="B5" s="224" t="s">
        <v>4</v>
      </c>
      <c r="C5" s="228" t="s">
        <v>2</v>
      </c>
      <c r="D5" s="111"/>
      <c r="E5" s="112" t="s">
        <v>0</v>
      </c>
      <c r="F5" s="157"/>
      <c r="G5" s="112" t="s">
        <v>68</v>
      </c>
      <c r="H5" s="112" t="s">
        <v>1</v>
      </c>
      <c r="I5" s="199"/>
      <c r="J5" s="199"/>
      <c r="K5" s="200"/>
      <c r="L5" s="13"/>
      <c r="M5" s="13"/>
      <c r="N5" s="217"/>
      <c r="O5" s="212" t="s">
        <v>29</v>
      </c>
      <c r="P5" s="229" t="s">
        <v>166</v>
      </c>
      <c r="Q5" s="229"/>
      <c r="R5" s="193"/>
      <c r="S5" s="20"/>
      <c r="U5" s="231"/>
      <c r="V5" s="232"/>
      <c r="W5" s="233"/>
    </row>
    <row r="6" spans="2:23" ht="19.5" thickBot="1">
      <c r="B6" s="224"/>
      <c r="C6" s="226"/>
      <c r="D6" s="111"/>
      <c r="E6" s="112" t="s">
        <v>0</v>
      </c>
      <c r="F6" s="157"/>
      <c r="G6" s="112" t="s">
        <v>68</v>
      </c>
      <c r="H6" s="112" t="s">
        <v>1</v>
      </c>
      <c r="I6" s="199"/>
      <c r="J6" s="199"/>
      <c r="K6" s="200"/>
      <c r="L6" s="13"/>
      <c r="M6" s="13"/>
      <c r="N6" s="218"/>
      <c r="O6" s="213"/>
      <c r="P6" s="230"/>
      <c r="Q6" s="230"/>
      <c r="R6" s="214"/>
      <c r="S6" s="20"/>
      <c r="U6" s="234"/>
      <c r="V6" s="235"/>
      <c r="W6" s="236"/>
    </row>
    <row r="7" spans="2:23" ht="18.75" customHeight="1">
      <c r="B7" s="224"/>
      <c r="C7" s="226"/>
      <c r="D7" s="111"/>
      <c r="E7" s="112" t="s">
        <v>0</v>
      </c>
      <c r="F7" s="157"/>
      <c r="G7" s="112" t="s">
        <v>68</v>
      </c>
      <c r="H7" s="112" t="s">
        <v>1</v>
      </c>
      <c r="I7" s="199"/>
      <c r="J7" s="199"/>
      <c r="K7" s="200"/>
      <c r="L7" s="13"/>
      <c r="M7" s="13"/>
      <c r="N7" s="216" t="s">
        <v>24</v>
      </c>
      <c r="O7" s="219" t="s">
        <v>30</v>
      </c>
      <c r="P7" s="130"/>
      <c r="Q7" s="131"/>
      <c r="R7" s="192" t="s">
        <v>17</v>
      </c>
      <c r="S7" s="20"/>
      <c r="U7" s="194" t="s">
        <v>22</v>
      </c>
      <c r="V7" s="135" t="s">
        <v>67</v>
      </c>
      <c r="W7" s="197">
        <f>Q19-W18</f>
        <v>0</v>
      </c>
    </row>
    <row r="8" spans="2:23">
      <c r="B8" s="224"/>
      <c r="C8" s="227"/>
      <c r="D8" s="111"/>
      <c r="E8" s="112" t="s">
        <v>0</v>
      </c>
      <c r="F8" s="157"/>
      <c r="G8" s="112" t="s">
        <v>68</v>
      </c>
      <c r="H8" s="112" t="s">
        <v>1</v>
      </c>
      <c r="I8" s="199"/>
      <c r="J8" s="199"/>
      <c r="K8" s="200"/>
      <c r="L8" s="13"/>
      <c r="M8" s="13"/>
      <c r="N8" s="217"/>
      <c r="O8" s="220"/>
      <c r="P8" s="132"/>
      <c r="Q8" s="133"/>
      <c r="R8" s="193"/>
      <c r="S8" s="20"/>
      <c r="U8" s="195"/>
      <c r="V8" s="136"/>
      <c r="W8" s="198"/>
    </row>
    <row r="9" spans="2:23">
      <c r="B9" s="224"/>
      <c r="D9" s="201"/>
      <c r="E9" s="202"/>
      <c r="F9" s="202"/>
      <c r="G9" s="202"/>
      <c r="H9" s="202"/>
      <c r="I9" s="202"/>
      <c r="J9" s="202"/>
      <c r="K9" s="202"/>
      <c r="L9" s="13"/>
      <c r="M9" s="13"/>
      <c r="N9" s="217"/>
      <c r="O9" s="220"/>
      <c r="P9" s="132"/>
      <c r="Q9" s="133"/>
      <c r="R9" s="193"/>
      <c r="S9" s="20"/>
      <c r="U9" s="195"/>
      <c r="V9" s="137"/>
      <c r="W9" s="198"/>
    </row>
    <row r="10" spans="2:23">
      <c r="B10" s="224"/>
      <c r="C10" s="225" t="s">
        <v>26</v>
      </c>
      <c r="D10" s="203"/>
      <c r="E10" s="204"/>
      <c r="F10" s="204"/>
      <c r="G10" s="204"/>
      <c r="H10" s="204"/>
      <c r="I10" s="204"/>
      <c r="J10" s="204"/>
      <c r="K10" s="205"/>
      <c r="L10" s="13"/>
      <c r="M10" s="13"/>
      <c r="N10" s="217"/>
      <c r="O10" s="220"/>
      <c r="P10" s="12" t="s">
        <v>16</v>
      </c>
      <c r="Q10" s="16">
        <f>SUM(Q7:Q9)</f>
        <v>0</v>
      </c>
      <c r="R10" s="193"/>
      <c r="S10" s="20"/>
      <c r="U10" s="196"/>
      <c r="V10" s="109" t="s">
        <v>16</v>
      </c>
      <c r="W10" s="55">
        <f>W7</f>
        <v>0</v>
      </c>
    </row>
    <row r="11" spans="2:23">
      <c r="B11" s="224"/>
      <c r="C11" s="226"/>
      <c r="D11" s="206"/>
      <c r="E11" s="207"/>
      <c r="F11" s="207"/>
      <c r="G11" s="207"/>
      <c r="H11" s="207"/>
      <c r="I11" s="207"/>
      <c r="J11" s="207"/>
      <c r="K11" s="208"/>
      <c r="L11" s="13"/>
      <c r="M11" s="13"/>
      <c r="N11" s="217"/>
      <c r="O11" s="212" t="s">
        <v>31</v>
      </c>
      <c r="P11" s="134"/>
      <c r="Q11" s="133"/>
      <c r="R11" s="193" t="s">
        <v>167</v>
      </c>
      <c r="S11" s="20"/>
      <c r="U11" s="215" t="s">
        <v>19</v>
      </c>
      <c r="V11" s="221" t="s">
        <v>20</v>
      </c>
      <c r="W11" s="223"/>
    </row>
    <row r="12" spans="2:23">
      <c r="B12" s="224"/>
      <c r="C12" s="226"/>
      <c r="D12" s="206"/>
      <c r="E12" s="207"/>
      <c r="F12" s="207"/>
      <c r="G12" s="207"/>
      <c r="H12" s="207"/>
      <c r="I12" s="207"/>
      <c r="J12" s="207"/>
      <c r="K12" s="208"/>
      <c r="L12" s="13"/>
      <c r="M12" s="13"/>
      <c r="N12" s="217"/>
      <c r="O12" s="212"/>
      <c r="P12" s="134"/>
      <c r="Q12" s="133"/>
      <c r="R12" s="193"/>
      <c r="S12" s="20"/>
      <c r="U12" s="212"/>
      <c r="V12" s="222"/>
      <c r="W12" s="223"/>
    </row>
    <row r="13" spans="2:23">
      <c r="B13" s="224"/>
      <c r="C13" s="227"/>
      <c r="D13" s="209"/>
      <c r="E13" s="210"/>
      <c r="F13" s="210"/>
      <c r="G13" s="210"/>
      <c r="H13" s="210"/>
      <c r="I13" s="210"/>
      <c r="J13" s="210"/>
      <c r="K13" s="211"/>
      <c r="L13" s="13"/>
      <c r="M13" s="13"/>
      <c r="N13" s="217"/>
      <c r="O13" s="212"/>
      <c r="P13" s="134"/>
      <c r="Q13" s="133"/>
      <c r="R13" s="193"/>
      <c r="S13" s="20"/>
      <c r="U13" s="212"/>
      <c r="V13" s="222"/>
      <c r="W13" s="223"/>
    </row>
    <row r="14" spans="2:23">
      <c r="B14" s="7"/>
      <c r="D14" s="5"/>
      <c r="N14" s="217"/>
      <c r="O14" s="212"/>
      <c r="P14" s="134"/>
      <c r="Q14" s="133"/>
      <c r="R14" s="193"/>
      <c r="S14" s="20"/>
      <c r="U14" s="212"/>
      <c r="V14" s="222"/>
      <c r="W14" s="223"/>
    </row>
    <row r="15" spans="2:23" ht="18.75" customHeight="1">
      <c r="B15" s="224" t="s">
        <v>5</v>
      </c>
      <c r="C15" s="225" t="s">
        <v>69</v>
      </c>
      <c r="D15" s="203"/>
      <c r="E15" s="204"/>
      <c r="F15" s="204"/>
      <c r="G15" s="204"/>
      <c r="H15" s="204"/>
      <c r="I15" s="204"/>
      <c r="J15" s="204"/>
      <c r="K15" s="205"/>
      <c r="L15" s="13"/>
      <c r="M15" s="13"/>
      <c r="N15" s="217"/>
      <c r="O15" s="212"/>
      <c r="P15" s="134"/>
      <c r="Q15" s="133"/>
      <c r="R15" s="193"/>
      <c r="S15" s="20"/>
      <c r="U15" s="212"/>
      <c r="V15" s="222"/>
      <c r="W15" s="223"/>
    </row>
    <row r="16" spans="2:23">
      <c r="B16" s="224"/>
      <c r="C16" s="226"/>
      <c r="D16" s="206"/>
      <c r="E16" s="207"/>
      <c r="F16" s="207"/>
      <c r="G16" s="207"/>
      <c r="H16" s="207"/>
      <c r="I16" s="207"/>
      <c r="J16" s="207"/>
      <c r="K16" s="208"/>
      <c r="L16" s="13"/>
      <c r="M16" s="13"/>
      <c r="N16" s="217"/>
      <c r="O16" s="212"/>
      <c r="P16" s="134"/>
      <c r="Q16" s="133"/>
      <c r="R16" s="193"/>
      <c r="S16" s="20"/>
      <c r="U16" s="212"/>
      <c r="V16" s="222"/>
      <c r="W16" s="223"/>
    </row>
    <row r="17" spans="2:23" ht="18.75" customHeight="1">
      <c r="B17" s="224"/>
      <c r="C17" s="226"/>
      <c r="D17" s="206"/>
      <c r="E17" s="207"/>
      <c r="F17" s="207"/>
      <c r="G17" s="207"/>
      <c r="H17" s="207"/>
      <c r="I17" s="207"/>
      <c r="J17" s="207"/>
      <c r="K17" s="208"/>
      <c r="L17" s="13"/>
      <c r="M17" s="13"/>
      <c r="N17" s="217"/>
      <c r="O17" s="212"/>
      <c r="P17" s="134"/>
      <c r="Q17" s="133"/>
      <c r="R17" s="193"/>
      <c r="S17" s="20"/>
      <c r="U17" s="212"/>
      <c r="V17" s="222"/>
      <c r="W17" s="223"/>
    </row>
    <row r="18" spans="2:23" ht="19.5" thickBot="1">
      <c r="B18" s="224"/>
      <c r="C18" s="227"/>
      <c r="D18" s="209"/>
      <c r="E18" s="210"/>
      <c r="F18" s="210"/>
      <c r="G18" s="210"/>
      <c r="H18" s="210"/>
      <c r="I18" s="210"/>
      <c r="J18" s="210"/>
      <c r="K18" s="211"/>
      <c r="L18" s="13"/>
      <c r="M18" s="13"/>
      <c r="N18" s="218"/>
      <c r="O18" s="213"/>
      <c r="P18" s="17" t="s">
        <v>16</v>
      </c>
      <c r="Q18" s="18">
        <f>SUM(Q11:Q17)</f>
        <v>0</v>
      </c>
      <c r="R18" s="214"/>
      <c r="S18" s="20"/>
      <c r="U18" s="213"/>
      <c r="V18" s="17" t="s">
        <v>16</v>
      </c>
      <c r="W18" s="19">
        <f>W11</f>
        <v>0</v>
      </c>
    </row>
    <row r="19" spans="2:23" ht="18.75" customHeight="1">
      <c r="B19" s="15"/>
      <c r="C19" s="4"/>
      <c r="D19" s="5"/>
      <c r="E19" s="13"/>
      <c r="F19" s="13"/>
      <c r="G19" s="13"/>
      <c r="H19" s="13"/>
      <c r="I19" s="13"/>
      <c r="J19" s="13"/>
      <c r="K19" s="13"/>
      <c r="O19" s="11"/>
      <c r="P19" s="10" t="s">
        <v>18</v>
      </c>
      <c r="Q19" s="56">
        <f>Q10+Q18</f>
        <v>0</v>
      </c>
      <c r="U19" s="11"/>
      <c r="V19" s="10" t="s">
        <v>18</v>
      </c>
      <c r="W19" s="56">
        <f>W18+W10</f>
        <v>0</v>
      </c>
    </row>
    <row r="20" spans="2:23" ht="34.5" customHeight="1">
      <c r="D20" s="5"/>
      <c r="L20" s="13"/>
      <c r="M20" s="13"/>
    </row>
    <row r="21" spans="2:23" ht="27.75" customHeight="1">
      <c r="B21" s="224" t="s">
        <v>3</v>
      </c>
      <c r="C21" s="240" t="s">
        <v>42</v>
      </c>
      <c r="D21" s="241"/>
      <c r="E21" s="241"/>
      <c r="F21" s="241"/>
      <c r="G21" s="241"/>
      <c r="H21" s="241"/>
      <c r="I21" s="241"/>
      <c r="J21" s="241"/>
      <c r="K21" s="241"/>
      <c r="L21" s="13"/>
      <c r="M21" s="13"/>
    </row>
    <row r="22" spans="2:23" ht="27.75" customHeight="1">
      <c r="B22" s="224"/>
      <c r="C22" s="222"/>
      <c r="D22" s="241"/>
      <c r="E22" s="241"/>
      <c r="F22" s="241"/>
      <c r="G22" s="241"/>
      <c r="H22" s="241"/>
      <c r="I22" s="241"/>
      <c r="J22" s="241"/>
      <c r="K22" s="241"/>
      <c r="L22" s="13"/>
      <c r="M22" s="13"/>
    </row>
    <row r="23" spans="2:23" ht="27.75" customHeight="1">
      <c r="B23" s="224"/>
      <c r="C23" s="240" t="s">
        <v>148</v>
      </c>
      <c r="D23" s="241"/>
      <c r="E23" s="241"/>
      <c r="F23" s="241"/>
      <c r="G23" s="241"/>
      <c r="H23" s="241"/>
      <c r="I23" s="241"/>
      <c r="J23" s="241"/>
      <c r="K23" s="241"/>
      <c r="L23" s="13"/>
      <c r="M23" s="13"/>
    </row>
    <row r="24" spans="2:23" ht="27.75" customHeight="1">
      <c r="B24" s="224"/>
      <c r="C24" s="222"/>
      <c r="D24" s="241"/>
      <c r="E24" s="241"/>
      <c r="F24" s="241"/>
      <c r="G24" s="241"/>
      <c r="H24" s="241"/>
      <c r="I24" s="241"/>
      <c r="J24" s="241"/>
      <c r="K24" s="241"/>
      <c r="L24" s="13"/>
      <c r="M24" s="13"/>
      <c r="O24" s="1"/>
    </row>
    <row r="25" spans="2:23" ht="27.75" customHeight="1">
      <c r="B25" s="224"/>
      <c r="C25" s="240" t="s">
        <v>70</v>
      </c>
      <c r="D25" s="241"/>
      <c r="E25" s="241"/>
      <c r="F25" s="241"/>
      <c r="G25" s="241"/>
      <c r="H25" s="241"/>
      <c r="I25" s="241"/>
      <c r="J25" s="241"/>
      <c r="K25" s="241"/>
      <c r="L25" s="13"/>
      <c r="M25" s="13"/>
      <c r="O25" s="1"/>
    </row>
    <row r="26" spans="2:23" ht="27.75" customHeight="1">
      <c r="B26" s="224"/>
      <c r="C26" s="222"/>
      <c r="D26" s="241"/>
      <c r="E26" s="241"/>
      <c r="F26" s="241"/>
      <c r="G26" s="241"/>
      <c r="H26" s="241"/>
      <c r="I26" s="241"/>
      <c r="J26" s="241"/>
      <c r="K26" s="241"/>
      <c r="L26" s="13"/>
      <c r="M26" s="13"/>
      <c r="O26" s="1"/>
    </row>
    <row r="27" spans="2:23" ht="27.75" customHeight="1">
      <c r="B27" s="224"/>
      <c r="C27" s="240" t="s">
        <v>37</v>
      </c>
      <c r="D27" s="241"/>
      <c r="E27" s="241"/>
      <c r="F27" s="241"/>
      <c r="G27" s="241"/>
      <c r="H27" s="241"/>
      <c r="I27" s="241"/>
      <c r="J27" s="241"/>
      <c r="K27" s="241"/>
      <c r="L27" s="13"/>
      <c r="M27" s="13"/>
      <c r="O27" s="1"/>
    </row>
    <row r="28" spans="2:23" ht="27.75" customHeight="1">
      <c r="B28" s="224"/>
      <c r="C28" s="222"/>
      <c r="D28" s="241"/>
      <c r="E28" s="241"/>
      <c r="F28" s="241"/>
      <c r="G28" s="241"/>
      <c r="H28" s="241"/>
      <c r="I28" s="241"/>
      <c r="J28" s="241"/>
      <c r="K28" s="241"/>
      <c r="L28" s="13"/>
      <c r="M28" s="13"/>
      <c r="O28" s="1"/>
    </row>
    <row r="29" spans="2:23" ht="27.75" customHeight="1">
      <c r="B29" s="224"/>
      <c r="C29" s="240" t="s">
        <v>38</v>
      </c>
      <c r="D29" s="241"/>
      <c r="E29" s="241"/>
      <c r="F29" s="241"/>
      <c r="G29" s="241"/>
      <c r="H29" s="241"/>
      <c r="I29" s="241"/>
      <c r="J29" s="241"/>
      <c r="K29" s="241"/>
      <c r="L29" s="13"/>
      <c r="M29" s="13"/>
      <c r="O29" s="58"/>
      <c r="R29" s="57"/>
    </row>
    <row r="30" spans="2:23" ht="27.75" customHeight="1">
      <c r="B30" s="224"/>
      <c r="C30" s="222"/>
      <c r="D30" s="241"/>
      <c r="E30" s="241"/>
      <c r="F30" s="241"/>
      <c r="G30" s="241"/>
      <c r="H30" s="241"/>
      <c r="I30" s="241"/>
      <c r="J30" s="241"/>
      <c r="K30" s="241"/>
      <c r="O30" s="1"/>
    </row>
    <row r="31" spans="2:23">
      <c r="D31" s="5"/>
      <c r="L31" s="13"/>
      <c r="M31" s="13"/>
      <c r="O31" s="1"/>
    </row>
    <row r="32" spans="2:23">
      <c r="B32" s="224" t="s">
        <v>11</v>
      </c>
      <c r="C32" s="240" t="s">
        <v>10</v>
      </c>
      <c r="D32" s="241"/>
      <c r="E32" s="241"/>
      <c r="F32" s="241"/>
      <c r="G32" s="241"/>
      <c r="H32" s="241"/>
      <c r="I32" s="241"/>
      <c r="J32" s="241"/>
      <c r="K32" s="241"/>
      <c r="L32" s="13"/>
      <c r="M32" s="13"/>
      <c r="O32" s="1"/>
    </row>
    <row r="33" spans="2:15">
      <c r="B33" s="224"/>
      <c r="C33" s="240"/>
      <c r="D33" s="241"/>
      <c r="E33" s="241"/>
      <c r="F33" s="241"/>
      <c r="G33" s="241"/>
      <c r="H33" s="241"/>
      <c r="I33" s="241"/>
      <c r="J33" s="241"/>
      <c r="K33" s="241"/>
      <c r="L33" s="13"/>
      <c r="M33" s="13"/>
      <c r="O33" s="1"/>
    </row>
    <row r="34" spans="2:15" ht="18.75" customHeight="1">
      <c r="B34" s="224"/>
      <c r="C34" s="222"/>
      <c r="D34" s="241"/>
      <c r="E34" s="241"/>
      <c r="F34" s="241"/>
      <c r="G34" s="241"/>
      <c r="H34" s="241"/>
      <c r="I34" s="241"/>
      <c r="J34" s="241"/>
      <c r="K34" s="241"/>
      <c r="L34" s="13"/>
      <c r="M34" s="13"/>
      <c r="O34" s="1"/>
    </row>
    <row r="35" spans="2:15">
      <c r="B35" s="224"/>
      <c r="C35" s="240" t="s">
        <v>25</v>
      </c>
      <c r="D35" s="243"/>
      <c r="E35" s="241"/>
      <c r="F35" s="241"/>
      <c r="G35" s="241"/>
      <c r="H35" s="241"/>
      <c r="I35" s="241"/>
      <c r="J35" s="241"/>
      <c r="K35" s="241"/>
      <c r="L35" s="13"/>
      <c r="M35" s="13"/>
    </row>
    <row r="36" spans="2:15">
      <c r="B36" s="224"/>
      <c r="C36" s="222"/>
      <c r="D36" s="241"/>
      <c r="E36" s="241"/>
      <c r="F36" s="241"/>
      <c r="G36" s="241"/>
      <c r="H36" s="241"/>
      <c r="I36" s="241"/>
      <c r="J36" s="241"/>
      <c r="K36" s="241"/>
    </row>
    <row r="37" spans="2:15">
      <c r="D37" s="5"/>
      <c r="L37" s="13"/>
      <c r="M37" s="13"/>
    </row>
    <row r="38" spans="2:15">
      <c r="B38" s="224" t="s">
        <v>12</v>
      </c>
      <c r="C38" s="244" t="s">
        <v>14</v>
      </c>
      <c r="D38" s="241"/>
      <c r="E38" s="241"/>
      <c r="F38" s="241"/>
      <c r="G38" s="241"/>
      <c r="H38" s="241"/>
      <c r="I38" s="241"/>
      <c r="J38" s="241"/>
      <c r="K38" s="241"/>
      <c r="L38" s="13"/>
      <c r="M38" s="13"/>
    </row>
    <row r="39" spans="2:15">
      <c r="B39" s="224"/>
      <c r="C39" s="240"/>
      <c r="D39" s="241"/>
      <c r="E39" s="241"/>
      <c r="F39" s="241"/>
      <c r="G39" s="241"/>
      <c r="H39" s="241"/>
      <c r="I39" s="241"/>
      <c r="J39" s="241"/>
      <c r="K39" s="241"/>
      <c r="L39" s="13"/>
      <c r="M39" s="13"/>
    </row>
    <row r="40" spans="2:15">
      <c r="B40" s="224"/>
      <c r="C40" s="240"/>
      <c r="D40" s="241"/>
      <c r="E40" s="241"/>
      <c r="F40" s="241"/>
      <c r="G40" s="241"/>
      <c r="H40" s="241"/>
      <c r="I40" s="241"/>
      <c r="J40" s="241"/>
      <c r="K40" s="241"/>
    </row>
    <row r="41" spans="2:15">
      <c r="D41" s="5"/>
      <c r="L41" s="13"/>
      <c r="M41" s="13"/>
    </row>
    <row r="42" spans="2:15">
      <c r="B42" s="224" t="s">
        <v>13</v>
      </c>
      <c r="C42" s="240" t="s">
        <v>27</v>
      </c>
      <c r="D42" s="241"/>
      <c r="E42" s="241"/>
      <c r="F42" s="241"/>
      <c r="G42" s="241"/>
      <c r="H42" s="241"/>
      <c r="I42" s="241"/>
      <c r="J42" s="241"/>
      <c r="K42" s="241"/>
      <c r="L42" s="13"/>
      <c r="M42" s="13"/>
    </row>
    <row r="43" spans="2:15">
      <c r="B43" s="224"/>
      <c r="C43" s="240"/>
      <c r="D43" s="241"/>
      <c r="E43" s="241"/>
      <c r="F43" s="241"/>
      <c r="G43" s="241"/>
      <c r="H43" s="241"/>
      <c r="I43" s="241"/>
      <c r="J43" s="241"/>
      <c r="K43" s="241"/>
      <c r="L43" s="13"/>
      <c r="M43" s="13"/>
    </row>
    <row r="44" spans="2:15">
      <c r="B44" s="224"/>
      <c r="C44" s="240"/>
      <c r="D44" s="241"/>
      <c r="E44" s="241"/>
      <c r="F44" s="241"/>
      <c r="G44" s="241"/>
      <c r="H44" s="241"/>
      <c r="I44" s="241"/>
      <c r="J44" s="241"/>
      <c r="K44" s="241"/>
    </row>
    <row r="45" spans="2:15">
      <c r="D45" s="5" t="s">
        <v>15</v>
      </c>
    </row>
    <row r="46" spans="2:15">
      <c r="B46" s="224" t="s">
        <v>35</v>
      </c>
      <c r="C46" s="242" t="s">
        <v>36</v>
      </c>
      <c r="D46" s="241"/>
      <c r="E46" s="241"/>
      <c r="F46" s="241"/>
      <c r="G46" s="241"/>
      <c r="H46" s="241"/>
      <c r="I46" s="241"/>
      <c r="J46" s="241"/>
      <c r="K46" s="241"/>
    </row>
    <row r="47" spans="2:15">
      <c r="B47" s="224"/>
      <c r="C47" s="240"/>
      <c r="D47" s="241"/>
      <c r="E47" s="241"/>
      <c r="F47" s="241"/>
      <c r="G47" s="241"/>
      <c r="H47" s="241"/>
      <c r="I47" s="241"/>
      <c r="J47" s="241"/>
      <c r="K47" s="241"/>
    </row>
    <row r="48" spans="2:15">
      <c r="B48" s="224"/>
      <c r="C48" s="240"/>
      <c r="D48" s="241"/>
      <c r="E48" s="241"/>
      <c r="F48" s="241"/>
      <c r="G48" s="241"/>
      <c r="H48" s="241"/>
      <c r="I48" s="241"/>
      <c r="J48" s="241"/>
      <c r="K48" s="241"/>
    </row>
    <row r="49" spans="4:4">
      <c r="D49" s="5"/>
    </row>
  </sheetData>
  <sheetProtection sheet="1" selectLockedCells="1"/>
  <mergeCells count="59">
    <mergeCell ref="B46:B48"/>
    <mergeCell ref="C46:C48"/>
    <mergeCell ref="D46:K48"/>
    <mergeCell ref="D32:K34"/>
    <mergeCell ref="C35:C36"/>
    <mergeCell ref="D35:K36"/>
    <mergeCell ref="B42:B44"/>
    <mergeCell ref="C42:C44"/>
    <mergeCell ref="D42:K44"/>
    <mergeCell ref="B38:B40"/>
    <mergeCell ref="C38:C40"/>
    <mergeCell ref="D38:K40"/>
    <mergeCell ref="B32:B36"/>
    <mergeCell ref="C32:C34"/>
    <mergeCell ref="B21:B30"/>
    <mergeCell ref="C21:C22"/>
    <mergeCell ref="D21:K22"/>
    <mergeCell ref="C23:C24"/>
    <mergeCell ref="D23:K24"/>
    <mergeCell ref="C25:C26"/>
    <mergeCell ref="D25:K26"/>
    <mergeCell ref="C27:C28"/>
    <mergeCell ref="D27:K28"/>
    <mergeCell ref="C29:C30"/>
    <mergeCell ref="D29:K30"/>
    <mergeCell ref="O5:O6"/>
    <mergeCell ref="P5:R6"/>
    <mergeCell ref="U5:W6"/>
    <mergeCell ref="I6:K6"/>
    <mergeCell ref="N3:N6"/>
    <mergeCell ref="O3:O4"/>
    <mergeCell ref="P3:R4"/>
    <mergeCell ref="U3:W4"/>
    <mergeCell ref="B15:B18"/>
    <mergeCell ref="C15:C18"/>
    <mergeCell ref="D15:K18"/>
    <mergeCell ref="C10:C13"/>
    <mergeCell ref="B5:B13"/>
    <mergeCell ref="C5:C8"/>
    <mergeCell ref="I5:K5"/>
    <mergeCell ref="R7:R10"/>
    <mergeCell ref="U7:U10"/>
    <mergeCell ref="W7:W9"/>
    <mergeCell ref="I8:K8"/>
    <mergeCell ref="D9:K9"/>
    <mergeCell ref="D10:K13"/>
    <mergeCell ref="O11:O18"/>
    <mergeCell ref="R11:R18"/>
    <mergeCell ref="U11:U18"/>
    <mergeCell ref="I7:K7"/>
    <mergeCell ref="N7:N18"/>
    <mergeCell ref="O7:O10"/>
    <mergeCell ref="V11:V17"/>
    <mergeCell ref="W11:W17"/>
    <mergeCell ref="D1:E1"/>
    <mergeCell ref="F1:I1"/>
    <mergeCell ref="F2:I2"/>
    <mergeCell ref="O2:R2"/>
    <mergeCell ref="U2:W2"/>
  </mergeCells>
  <phoneticPr fontId="2"/>
  <pageMargins left="0.28000000000000003" right="0.19685039370078741" top="0.81" bottom="0.31496062992125984" header="0.27559055118110237" footer="0.19685039370078741"/>
  <pageSetup paperSize="8" scale="73" orientation="landscape" verticalDpi="0" r:id="rId1"/>
  <headerFooter>
    <oddHeader>&amp;C&amp;"-,太字"&amp;24創業計画書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F28"/>
  <sheetViews>
    <sheetView showGridLines="0" zoomScale="85" zoomScaleNormal="85" workbookViewId="0">
      <selection activeCell="C6" sqref="C6"/>
    </sheetView>
  </sheetViews>
  <sheetFormatPr defaultRowHeight="18.75"/>
  <cols>
    <col min="1" max="1" width="2.625" style="21" customWidth="1"/>
    <col min="2" max="2" width="7.375" style="21" customWidth="1"/>
    <col min="3" max="3" width="21.375" style="21" bestFit="1" customWidth="1"/>
    <col min="4" max="4" width="3.125" style="21" customWidth="1"/>
    <col min="5" max="5" width="12.125" style="21" customWidth="1"/>
    <col min="6" max="6" width="3.125" style="21" customWidth="1"/>
    <col min="7" max="7" width="9" style="21" bestFit="1" customWidth="1"/>
    <col min="8" max="8" width="3.25" style="21" customWidth="1"/>
    <col min="9" max="9" width="10.5" style="21" customWidth="1"/>
    <col min="10" max="10" width="2.5" style="53" customWidth="1"/>
    <col min="11" max="11" width="6.25" style="53" customWidth="1"/>
    <col min="12" max="12" width="2.25" style="21" customWidth="1"/>
    <col min="13" max="13" width="7.25" style="21" customWidth="1"/>
    <col min="14" max="14" width="21.375" style="21" bestFit="1" customWidth="1"/>
    <col min="15" max="15" width="3.25" style="21" customWidth="1"/>
    <col min="16" max="16" width="11.75" style="21" customWidth="1"/>
    <col min="17" max="17" width="3.25" style="21" customWidth="1"/>
    <col min="18" max="18" width="9.25" style="21" customWidth="1"/>
    <col min="19" max="19" width="3.25" style="21" customWidth="1"/>
    <col min="20" max="20" width="10.625" style="21" bestFit="1" customWidth="1"/>
    <col min="21" max="21" width="2.625" style="53" customWidth="1"/>
    <col min="22" max="22" width="5.625" style="53" customWidth="1"/>
    <col min="23" max="23" width="2.875" style="21" customWidth="1"/>
    <col min="24" max="24" width="7.375" style="21" customWidth="1"/>
    <col min="25" max="25" width="21.375" style="21" bestFit="1" customWidth="1"/>
    <col min="26" max="26" width="3.125" style="21" customWidth="1"/>
    <col min="27" max="27" width="12" style="21" customWidth="1"/>
    <col min="28" max="28" width="3.5" style="21" customWidth="1"/>
    <col min="29" max="29" width="9" style="21" bestFit="1" customWidth="1"/>
    <col min="30" max="30" width="3.375" style="21" customWidth="1"/>
    <col min="31" max="31" width="10.625" style="21" bestFit="1" customWidth="1"/>
    <col min="32" max="32" width="2.375" style="21" customWidth="1"/>
    <col min="33" max="16384" width="9" style="21"/>
  </cols>
  <sheetData>
    <row r="1" spans="1:32" ht="12.75" customHeight="1">
      <c r="C1" s="114"/>
      <c r="D1" s="114"/>
      <c r="E1" s="114"/>
      <c r="F1" s="114"/>
      <c r="G1" s="114"/>
      <c r="N1" s="114"/>
      <c r="O1" s="114"/>
      <c r="P1" s="114"/>
      <c r="Q1" s="114"/>
      <c r="R1" s="114"/>
      <c r="Y1" s="114"/>
      <c r="Z1" s="114"/>
      <c r="AA1" s="114"/>
      <c r="AB1" s="114"/>
      <c r="AC1" s="114"/>
    </row>
    <row r="2" spans="1:32" ht="33" customHeight="1">
      <c r="B2" s="124" t="s">
        <v>81</v>
      </c>
      <c r="D2" s="127"/>
      <c r="E2" s="261" t="s">
        <v>87</v>
      </c>
      <c r="F2" s="262"/>
      <c r="G2" s="262"/>
      <c r="H2" s="262"/>
      <c r="I2" s="262"/>
      <c r="J2" s="142"/>
      <c r="K2" s="142"/>
      <c r="O2" s="128"/>
      <c r="P2" s="128"/>
      <c r="Q2" s="128"/>
      <c r="X2" s="119"/>
    </row>
    <row r="3" spans="1:32" ht="35.25" customHeight="1">
      <c r="B3" s="253" t="s">
        <v>33</v>
      </c>
      <c r="C3" s="253"/>
      <c r="D3" s="253"/>
      <c r="E3" s="253"/>
      <c r="F3" s="253"/>
      <c r="G3" s="253"/>
      <c r="H3" s="253"/>
      <c r="I3" s="253"/>
      <c r="J3" s="97"/>
      <c r="K3" s="97"/>
      <c r="M3" s="253" t="s">
        <v>73</v>
      </c>
      <c r="N3" s="253"/>
      <c r="O3" s="253"/>
      <c r="P3" s="253"/>
      <c r="Q3" s="253"/>
      <c r="R3" s="253"/>
      <c r="S3" s="253"/>
      <c r="T3" s="253"/>
      <c r="U3" s="97"/>
      <c r="V3" s="97"/>
      <c r="X3" s="253" t="s">
        <v>74</v>
      </c>
      <c r="Y3" s="253"/>
      <c r="Z3" s="253"/>
      <c r="AA3" s="253"/>
      <c r="AB3" s="253"/>
      <c r="AC3" s="253"/>
      <c r="AD3" s="253"/>
      <c r="AE3" s="253"/>
    </row>
    <row r="4" spans="1:32" s="53" customFormat="1" ht="24" customHeight="1">
      <c r="B4" s="97"/>
      <c r="C4" s="160" t="s">
        <v>75</v>
      </c>
      <c r="D4" s="97"/>
      <c r="E4" s="120" t="s">
        <v>78</v>
      </c>
      <c r="F4" s="97"/>
      <c r="G4" s="122" t="s">
        <v>79</v>
      </c>
      <c r="H4" s="97"/>
      <c r="I4" s="254" t="s">
        <v>80</v>
      </c>
      <c r="J4" s="143"/>
      <c r="K4" s="143"/>
      <c r="M4" s="97"/>
      <c r="N4" s="160" t="s">
        <v>75</v>
      </c>
      <c r="O4" s="97"/>
      <c r="P4" s="120" t="s">
        <v>78</v>
      </c>
      <c r="Q4" s="97"/>
      <c r="R4" s="122" t="s">
        <v>79</v>
      </c>
      <c r="S4" s="97"/>
      <c r="T4" s="254" t="s">
        <v>80</v>
      </c>
      <c r="U4" s="143"/>
      <c r="V4" s="143"/>
      <c r="X4" s="97"/>
      <c r="Y4" s="160" t="s">
        <v>75</v>
      </c>
      <c r="Z4" s="97"/>
      <c r="AA4" s="120" t="s">
        <v>78</v>
      </c>
      <c r="AB4" s="97"/>
      <c r="AC4" s="122" t="s">
        <v>79</v>
      </c>
      <c r="AD4" s="97"/>
      <c r="AE4" s="254" t="s">
        <v>80</v>
      </c>
    </row>
    <row r="5" spans="1:32" ht="24">
      <c r="C5" s="118" t="s">
        <v>161</v>
      </c>
      <c r="D5" s="114"/>
      <c r="E5" s="121" t="s">
        <v>84</v>
      </c>
      <c r="F5" s="114"/>
      <c r="G5" s="123" t="s">
        <v>160</v>
      </c>
      <c r="I5" s="255"/>
      <c r="J5" s="96"/>
      <c r="K5" s="96"/>
      <c r="N5" s="118" t="s">
        <v>161</v>
      </c>
      <c r="O5" s="114"/>
      <c r="P5" s="121" t="s">
        <v>84</v>
      </c>
      <c r="Q5" s="114"/>
      <c r="R5" s="123" t="s">
        <v>160</v>
      </c>
      <c r="T5" s="255"/>
      <c r="U5" s="96"/>
      <c r="V5" s="96"/>
      <c r="Y5" s="118" t="s">
        <v>161</v>
      </c>
      <c r="Z5" s="114"/>
      <c r="AA5" s="121" t="s">
        <v>84</v>
      </c>
      <c r="AB5" s="114"/>
      <c r="AC5" s="123" t="s">
        <v>160</v>
      </c>
      <c r="AE5" s="255"/>
    </row>
    <row r="6" spans="1:32" ht="25.5">
      <c r="B6" s="61" t="s">
        <v>77</v>
      </c>
      <c r="C6" s="138"/>
      <c r="D6" s="115" t="s">
        <v>71</v>
      </c>
      <c r="E6" s="139"/>
      <c r="F6" s="115" t="s">
        <v>71</v>
      </c>
      <c r="G6" s="151"/>
      <c r="H6" s="115" t="s">
        <v>63</v>
      </c>
      <c r="I6" s="126">
        <f>C6*E6*G6</f>
        <v>0</v>
      </c>
      <c r="J6" s="144"/>
      <c r="K6" s="144"/>
      <c r="M6" s="61" t="s">
        <v>77</v>
      </c>
      <c r="N6" s="138"/>
      <c r="O6" s="115" t="s">
        <v>71</v>
      </c>
      <c r="P6" s="139"/>
      <c r="Q6" s="115" t="s">
        <v>71</v>
      </c>
      <c r="R6" s="151"/>
      <c r="S6" s="115" t="s">
        <v>63</v>
      </c>
      <c r="T6" s="126">
        <f>N6*P6*R6</f>
        <v>0</v>
      </c>
      <c r="U6" s="144"/>
      <c r="V6" s="144"/>
      <c r="X6" s="61" t="s">
        <v>77</v>
      </c>
      <c r="Y6" s="138"/>
      <c r="Z6" s="115" t="s">
        <v>71</v>
      </c>
      <c r="AA6" s="139"/>
      <c r="AB6" s="115" t="s">
        <v>71</v>
      </c>
      <c r="AC6" s="151"/>
      <c r="AD6" s="115" t="s">
        <v>63</v>
      </c>
      <c r="AE6" s="126">
        <f>Y6*AA6*AC6</f>
        <v>0</v>
      </c>
    </row>
    <row r="7" spans="1:32" ht="25.5">
      <c r="B7" s="116" t="s">
        <v>76</v>
      </c>
      <c r="C7" s="140"/>
      <c r="D7" s="117" t="s">
        <v>71</v>
      </c>
      <c r="E7" s="141"/>
      <c r="F7" s="117" t="s">
        <v>71</v>
      </c>
      <c r="G7" s="152"/>
      <c r="H7" s="117" t="s">
        <v>63</v>
      </c>
      <c r="I7" s="126">
        <f>C7*E7*G7</f>
        <v>0</v>
      </c>
      <c r="J7" s="144"/>
      <c r="K7" s="144"/>
      <c r="M7" s="116" t="s">
        <v>76</v>
      </c>
      <c r="N7" s="140"/>
      <c r="O7" s="117" t="s">
        <v>71</v>
      </c>
      <c r="P7" s="141"/>
      <c r="Q7" s="117" t="s">
        <v>71</v>
      </c>
      <c r="R7" s="152"/>
      <c r="S7" s="117" t="s">
        <v>63</v>
      </c>
      <c r="T7" s="126">
        <f>N7*P7*R7</f>
        <v>0</v>
      </c>
      <c r="U7" s="144"/>
      <c r="V7" s="144"/>
      <c r="X7" s="116" t="s">
        <v>76</v>
      </c>
      <c r="Y7" s="140"/>
      <c r="Z7" s="117" t="s">
        <v>71</v>
      </c>
      <c r="AA7" s="141"/>
      <c r="AB7" s="117" t="s">
        <v>71</v>
      </c>
      <c r="AC7" s="152"/>
      <c r="AD7" s="117" t="s">
        <v>63</v>
      </c>
      <c r="AE7" s="126">
        <f>Y7*AA7*AC7</f>
        <v>0</v>
      </c>
    </row>
    <row r="8" spans="1:32">
      <c r="C8" s="114"/>
      <c r="D8" s="114"/>
      <c r="E8" s="114"/>
      <c r="F8" s="114"/>
      <c r="G8" s="251" t="s">
        <v>72</v>
      </c>
      <c r="H8" s="251"/>
      <c r="I8" s="125">
        <f>SUM(I6:I7)</f>
        <v>0</v>
      </c>
      <c r="J8" s="145"/>
      <c r="K8" s="145"/>
      <c r="N8" s="114"/>
      <c r="O8" s="114"/>
      <c r="P8" s="114"/>
      <c r="Q8" s="114"/>
      <c r="R8" s="251" t="s">
        <v>72</v>
      </c>
      <c r="S8" s="251"/>
      <c r="T8" s="125">
        <f>SUM(T6:T7)</f>
        <v>0</v>
      </c>
      <c r="U8" s="145"/>
      <c r="V8" s="145"/>
      <c r="Y8" s="114"/>
      <c r="Z8" s="114"/>
      <c r="AA8" s="114"/>
      <c r="AB8" s="114"/>
      <c r="AC8" s="251" t="s">
        <v>72</v>
      </c>
      <c r="AD8" s="251"/>
      <c r="AE8" s="125">
        <f>SUM(AE6:AE7)</f>
        <v>0</v>
      </c>
    </row>
    <row r="9" spans="1:32" ht="19.5">
      <c r="C9" s="258" t="s">
        <v>162</v>
      </c>
      <c r="D9" s="259"/>
      <c r="E9" s="259"/>
      <c r="F9" s="114"/>
      <c r="G9" s="252" t="s">
        <v>82</v>
      </c>
      <c r="H9" s="252"/>
      <c r="I9" s="125">
        <f>(C6*G6)+(C7*G7)</f>
        <v>0</v>
      </c>
      <c r="J9" s="145"/>
      <c r="K9" s="145"/>
      <c r="N9" s="258" t="s">
        <v>162</v>
      </c>
      <c r="O9" s="259"/>
      <c r="P9" s="259"/>
      <c r="Q9" s="114"/>
      <c r="R9" s="252" t="s">
        <v>82</v>
      </c>
      <c r="S9" s="252"/>
      <c r="T9" s="125">
        <f>(N6*R6)+(N7*R7)</f>
        <v>0</v>
      </c>
      <c r="U9" s="145"/>
      <c r="V9" s="145"/>
      <c r="Y9" s="258" t="s">
        <v>162</v>
      </c>
      <c r="Z9" s="259"/>
      <c r="AA9" s="259"/>
      <c r="AB9" s="114"/>
      <c r="AC9" s="252" t="s">
        <v>82</v>
      </c>
      <c r="AD9" s="252"/>
      <c r="AE9" s="125">
        <f>(Y6*AC6)+(Y7*AC7)</f>
        <v>0</v>
      </c>
    </row>
    <row r="10" spans="1:32">
      <c r="C10" s="114"/>
      <c r="D10" s="114"/>
      <c r="E10" s="114"/>
      <c r="F10" s="114"/>
      <c r="G10" s="252" t="s">
        <v>83</v>
      </c>
      <c r="H10" s="252"/>
      <c r="I10" s="125" t="e">
        <f>I8/I9</f>
        <v>#DIV/0!</v>
      </c>
      <c r="J10" s="145"/>
      <c r="K10" s="145"/>
      <c r="N10" s="114"/>
      <c r="O10" s="114"/>
      <c r="P10" s="114"/>
      <c r="Q10" s="114"/>
      <c r="R10" s="252" t="s">
        <v>83</v>
      </c>
      <c r="S10" s="252"/>
      <c r="T10" s="125" t="e">
        <f>T8/T9</f>
        <v>#DIV/0!</v>
      </c>
      <c r="U10" s="145"/>
      <c r="V10" s="145"/>
      <c r="Y10" s="114"/>
      <c r="Z10" s="114"/>
      <c r="AA10" s="114"/>
      <c r="AB10" s="114"/>
      <c r="AC10" s="252" t="s">
        <v>83</v>
      </c>
      <c r="AD10" s="252"/>
      <c r="AE10" s="125" t="e">
        <f>AE8/AE9</f>
        <v>#DIV/0!</v>
      </c>
    </row>
    <row r="11" spans="1:32" ht="26.25" customHeight="1">
      <c r="C11" s="114"/>
      <c r="D11" s="114"/>
      <c r="E11" s="114"/>
      <c r="F11" s="114"/>
      <c r="G11" s="114"/>
      <c r="N11" s="114"/>
      <c r="O11" s="114"/>
      <c r="P11" s="114"/>
      <c r="Q11" s="114"/>
      <c r="R11" s="114"/>
      <c r="Y11" s="114"/>
      <c r="Z11" s="114"/>
      <c r="AA11" s="114"/>
      <c r="AB11" s="114"/>
      <c r="AC11" s="114"/>
    </row>
    <row r="12" spans="1:32" ht="57" customHeight="1">
      <c r="C12" s="114"/>
      <c r="D12" s="114"/>
      <c r="E12" s="114"/>
      <c r="F12" s="114"/>
      <c r="G12" s="114"/>
      <c r="N12" s="114"/>
      <c r="O12" s="114"/>
      <c r="P12" s="114"/>
      <c r="Q12" s="114"/>
      <c r="R12" s="114"/>
      <c r="Y12" s="114"/>
      <c r="Z12" s="114"/>
      <c r="AA12" s="114"/>
      <c r="AB12" s="114"/>
      <c r="AC12" s="114"/>
    </row>
    <row r="13" spans="1:32" ht="24">
      <c r="A13" s="148"/>
      <c r="B13" s="260" t="s">
        <v>95</v>
      </c>
      <c r="C13" s="260"/>
      <c r="D13" s="260"/>
      <c r="E13" s="260"/>
      <c r="F13" s="260"/>
      <c r="G13" s="260"/>
      <c r="H13" s="260"/>
      <c r="I13" s="260"/>
      <c r="J13" s="147"/>
      <c r="K13" s="97"/>
      <c r="L13" s="148"/>
      <c r="M13" s="260" t="s">
        <v>95</v>
      </c>
      <c r="N13" s="260"/>
      <c r="O13" s="260"/>
      <c r="P13" s="260"/>
      <c r="Q13" s="260"/>
      <c r="R13" s="260"/>
      <c r="S13" s="260"/>
      <c r="T13" s="260"/>
      <c r="U13" s="147"/>
      <c r="V13" s="97"/>
      <c r="W13" s="148"/>
      <c r="X13" s="260" t="s">
        <v>95</v>
      </c>
      <c r="Y13" s="260"/>
      <c r="Z13" s="260"/>
      <c r="AA13" s="260"/>
      <c r="AB13" s="260"/>
      <c r="AC13" s="260"/>
      <c r="AD13" s="260"/>
      <c r="AE13" s="260"/>
      <c r="AF13" s="148"/>
    </row>
    <row r="14" spans="1:32" ht="18.75" customHeight="1">
      <c r="A14" s="148"/>
      <c r="B14" s="257" t="s">
        <v>97</v>
      </c>
      <c r="C14" s="163" t="s">
        <v>85</v>
      </c>
      <c r="D14" s="246" t="s">
        <v>86</v>
      </c>
      <c r="E14" s="246"/>
      <c r="F14" s="246"/>
      <c r="G14" s="246"/>
      <c r="H14" s="246"/>
      <c r="I14" s="246"/>
      <c r="J14" s="153"/>
      <c r="K14" s="49"/>
      <c r="L14" s="148"/>
      <c r="M14" s="257" t="s">
        <v>97</v>
      </c>
      <c r="N14" s="163" t="s">
        <v>85</v>
      </c>
      <c r="O14" s="246" t="s">
        <v>86</v>
      </c>
      <c r="P14" s="246"/>
      <c r="Q14" s="246"/>
      <c r="R14" s="246"/>
      <c r="S14" s="246"/>
      <c r="T14" s="246"/>
      <c r="U14" s="153"/>
      <c r="V14" s="49"/>
      <c r="W14" s="148"/>
      <c r="X14" s="257" t="s">
        <v>97</v>
      </c>
      <c r="Y14" s="163" t="s">
        <v>85</v>
      </c>
      <c r="Z14" s="246" t="s">
        <v>86</v>
      </c>
      <c r="AA14" s="246"/>
      <c r="AB14" s="246"/>
      <c r="AC14" s="246"/>
      <c r="AD14" s="246"/>
      <c r="AE14" s="246"/>
      <c r="AF14" s="148"/>
    </row>
    <row r="15" spans="1:32" ht="75.75" customHeight="1">
      <c r="A15" s="148"/>
      <c r="B15" s="257"/>
      <c r="C15" s="164" t="s">
        <v>88</v>
      </c>
      <c r="D15" s="247"/>
      <c r="E15" s="247"/>
      <c r="F15" s="247"/>
      <c r="G15" s="247"/>
      <c r="H15" s="247"/>
      <c r="I15" s="247"/>
      <c r="J15" s="154"/>
      <c r="K15" s="146"/>
      <c r="L15" s="148"/>
      <c r="M15" s="257"/>
      <c r="N15" s="164" t="s">
        <v>88</v>
      </c>
      <c r="O15" s="247"/>
      <c r="P15" s="247"/>
      <c r="Q15" s="247"/>
      <c r="R15" s="247"/>
      <c r="S15" s="247"/>
      <c r="T15" s="247"/>
      <c r="U15" s="154"/>
      <c r="V15" s="146"/>
      <c r="W15" s="148"/>
      <c r="X15" s="257"/>
      <c r="Y15" s="164" t="s">
        <v>88</v>
      </c>
      <c r="Z15" s="247"/>
      <c r="AA15" s="247"/>
      <c r="AB15" s="247"/>
      <c r="AC15" s="247"/>
      <c r="AD15" s="247"/>
      <c r="AE15" s="247"/>
      <c r="AF15" s="148"/>
    </row>
    <row r="16" spans="1:32" ht="75.75" customHeight="1">
      <c r="A16" s="148"/>
      <c r="B16" s="257"/>
      <c r="C16" s="164" t="s">
        <v>89</v>
      </c>
      <c r="D16" s="247"/>
      <c r="E16" s="247"/>
      <c r="F16" s="247"/>
      <c r="G16" s="247"/>
      <c r="H16" s="247"/>
      <c r="I16" s="247"/>
      <c r="J16" s="154"/>
      <c r="K16" s="146"/>
      <c r="L16" s="148"/>
      <c r="M16" s="257"/>
      <c r="N16" s="164" t="s">
        <v>89</v>
      </c>
      <c r="O16" s="247"/>
      <c r="P16" s="247"/>
      <c r="Q16" s="247"/>
      <c r="R16" s="247"/>
      <c r="S16" s="247"/>
      <c r="T16" s="247"/>
      <c r="U16" s="154"/>
      <c r="V16" s="146"/>
      <c r="W16" s="148"/>
      <c r="X16" s="257"/>
      <c r="Y16" s="164" t="s">
        <v>89</v>
      </c>
      <c r="Z16" s="247"/>
      <c r="AA16" s="247"/>
      <c r="AB16" s="247"/>
      <c r="AC16" s="247"/>
      <c r="AD16" s="247"/>
      <c r="AE16" s="247"/>
      <c r="AF16" s="148"/>
    </row>
    <row r="17" spans="1:32" ht="75.75" customHeight="1">
      <c r="A17" s="148"/>
      <c r="B17" s="257"/>
      <c r="C17" s="164" t="s">
        <v>90</v>
      </c>
      <c r="D17" s="247"/>
      <c r="E17" s="247"/>
      <c r="F17" s="247"/>
      <c r="G17" s="247"/>
      <c r="H17" s="247"/>
      <c r="I17" s="247"/>
      <c r="J17" s="154"/>
      <c r="K17" s="146"/>
      <c r="L17" s="148"/>
      <c r="M17" s="257"/>
      <c r="N17" s="164" t="s">
        <v>90</v>
      </c>
      <c r="O17" s="247"/>
      <c r="P17" s="247"/>
      <c r="Q17" s="247"/>
      <c r="R17" s="247"/>
      <c r="S17" s="247"/>
      <c r="T17" s="247"/>
      <c r="U17" s="154"/>
      <c r="V17" s="146"/>
      <c r="W17" s="148"/>
      <c r="X17" s="257"/>
      <c r="Y17" s="164" t="s">
        <v>90</v>
      </c>
      <c r="Z17" s="247"/>
      <c r="AA17" s="247"/>
      <c r="AB17" s="247"/>
      <c r="AC17" s="247"/>
      <c r="AD17" s="247"/>
      <c r="AE17" s="247"/>
      <c r="AF17" s="148"/>
    </row>
    <row r="18" spans="1:32" ht="18.75" customHeight="1">
      <c r="A18" s="148"/>
      <c r="B18" s="256" t="s">
        <v>98</v>
      </c>
      <c r="C18" s="161" t="s">
        <v>85</v>
      </c>
      <c r="D18" s="246" t="s">
        <v>86</v>
      </c>
      <c r="E18" s="246"/>
      <c r="F18" s="246"/>
      <c r="G18" s="246"/>
      <c r="H18" s="246"/>
      <c r="I18" s="246"/>
      <c r="J18" s="153"/>
      <c r="K18" s="49"/>
      <c r="L18" s="148"/>
      <c r="M18" s="256" t="s">
        <v>98</v>
      </c>
      <c r="N18" s="161" t="s">
        <v>85</v>
      </c>
      <c r="O18" s="246" t="s">
        <v>86</v>
      </c>
      <c r="P18" s="246"/>
      <c r="Q18" s="246"/>
      <c r="R18" s="246"/>
      <c r="S18" s="246"/>
      <c r="T18" s="246"/>
      <c r="U18" s="153"/>
      <c r="V18" s="49"/>
      <c r="W18" s="148"/>
      <c r="X18" s="256" t="s">
        <v>98</v>
      </c>
      <c r="Y18" s="161" t="s">
        <v>85</v>
      </c>
      <c r="Z18" s="246" t="s">
        <v>86</v>
      </c>
      <c r="AA18" s="246"/>
      <c r="AB18" s="246"/>
      <c r="AC18" s="246"/>
      <c r="AD18" s="246"/>
      <c r="AE18" s="246"/>
      <c r="AF18" s="148"/>
    </row>
    <row r="19" spans="1:32" ht="75.75" customHeight="1">
      <c r="A19" s="148"/>
      <c r="B19" s="256"/>
      <c r="C19" s="162" t="s">
        <v>91</v>
      </c>
      <c r="D19" s="247"/>
      <c r="E19" s="247"/>
      <c r="F19" s="247"/>
      <c r="G19" s="247"/>
      <c r="H19" s="247"/>
      <c r="I19" s="247"/>
      <c r="J19" s="154"/>
      <c r="K19" s="146"/>
      <c r="L19" s="148"/>
      <c r="M19" s="256"/>
      <c r="N19" s="162" t="s">
        <v>91</v>
      </c>
      <c r="O19" s="247"/>
      <c r="P19" s="247"/>
      <c r="Q19" s="247"/>
      <c r="R19" s="247"/>
      <c r="S19" s="247"/>
      <c r="T19" s="247"/>
      <c r="U19" s="154"/>
      <c r="V19" s="146"/>
      <c r="W19" s="148"/>
      <c r="X19" s="256"/>
      <c r="Y19" s="162" t="s">
        <v>91</v>
      </c>
      <c r="Z19" s="247"/>
      <c r="AA19" s="247"/>
      <c r="AB19" s="247"/>
      <c r="AC19" s="247"/>
      <c r="AD19" s="247"/>
      <c r="AE19" s="247"/>
      <c r="AF19" s="148"/>
    </row>
    <row r="20" spans="1:32" ht="75.75" customHeight="1">
      <c r="A20" s="148"/>
      <c r="B20" s="256"/>
      <c r="C20" s="162" t="s">
        <v>92</v>
      </c>
      <c r="D20" s="247"/>
      <c r="E20" s="247"/>
      <c r="F20" s="247"/>
      <c r="G20" s="247"/>
      <c r="H20" s="247"/>
      <c r="I20" s="247"/>
      <c r="J20" s="154"/>
      <c r="K20" s="146"/>
      <c r="L20" s="148"/>
      <c r="M20" s="256"/>
      <c r="N20" s="162" t="s">
        <v>92</v>
      </c>
      <c r="O20" s="247"/>
      <c r="P20" s="247"/>
      <c r="Q20" s="247"/>
      <c r="R20" s="247"/>
      <c r="S20" s="247"/>
      <c r="T20" s="247"/>
      <c r="U20" s="154"/>
      <c r="V20" s="146"/>
      <c r="W20" s="148"/>
      <c r="X20" s="256"/>
      <c r="Y20" s="162" t="s">
        <v>92</v>
      </c>
      <c r="Z20" s="247"/>
      <c r="AA20" s="247"/>
      <c r="AB20" s="247"/>
      <c r="AC20" s="247"/>
      <c r="AD20" s="247"/>
      <c r="AE20" s="247"/>
      <c r="AF20" s="148"/>
    </row>
    <row r="21" spans="1:32" ht="13.5" customHeight="1">
      <c r="A21" s="148"/>
      <c r="B21" s="148"/>
      <c r="C21" s="148"/>
      <c r="D21" s="148"/>
      <c r="E21" s="148"/>
      <c r="F21" s="148"/>
      <c r="G21" s="148"/>
      <c r="H21" s="148"/>
      <c r="I21" s="148"/>
      <c r="J21" s="148"/>
      <c r="L21" s="148"/>
      <c r="M21" s="148"/>
      <c r="N21" s="148"/>
      <c r="O21" s="148"/>
      <c r="P21" s="148"/>
      <c r="Q21" s="148"/>
      <c r="R21" s="148"/>
      <c r="S21" s="148"/>
      <c r="T21" s="148"/>
      <c r="U21" s="148"/>
      <c r="W21" s="148"/>
      <c r="X21" s="148"/>
      <c r="Y21" s="148"/>
      <c r="Z21" s="148"/>
      <c r="AA21" s="148"/>
      <c r="AB21" s="148"/>
      <c r="AC21" s="148"/>
      <c r="AD21" s="148"/>
      <c r="AE21" s="148"/>
      <c r="AF21" s="148"/>
    </row>
    <row r="22" spans="1:32" ht="30.75">
      <c r="A22" s="248" t="s">
        <v>65</v>
      </c>
      <c r="B22" s="248"/>
      <c r="C22" s="248"/>
      <c r="D22" s="248"/>
      <c r="E22" s="248"/>
      <c r="F22" s="248"/>
      <c r="G22" s="248"/>
      <c r="H22" s="248"/>
      <c r="I22" s="248"/>
      <c r="J22" s="248"/>
      <c r="L22" s="248" t="s">
        <v>65</v>
      </c>
      <c r="M22" s="248"/>
      <c r="N22" s="248"/>
      <c r="O22" s="248"/>
      <c r="P22" s="248"/>
      <c r="Q22" s="248"/>
      <c r="R22" s="248"/>
      <c r="S22" s="248"/>
      <c r="T22" s="248"/>
      <c r="U22" s="248"/>
      <c r="W22" s="248" t="s">
        <v>65</v>
      </c>
      <c r="X22" s="248"/>
      <c r="Y22" s="248"/>
      <c r="Z22" s="248"/>
      <c r="AA22" s="248"/>
      <c r="AB22" s="248"/>
      <c r="AC22" s="248"/>
      <c r="AD22" s="248"/>
      <c r="AE22" s="248"/>
      <c r="AF22" s="248"/>
    </row>
    <row r="23" spans="1:32" ht="24">
      <c r="A23" s="149"/>
      <c r="B23" s="249" t="s">
        <v>96</v>
      </c>
      <c r="C23" s="249"/>
      <c r="D23" s="249"/>
      <c r="E23" s="249"/>
      <c r="F23" s="249"/>
      <c r="G23" s="249"/>
      <c r="H23" s="249"/>
      <c r="I23" s="249"/>
      <c r="J23" s="150"/>
      <c r="L23" s="149"/>
      <c r="M23" s="249" t="s">
        <v>96</v>
      </c>
      <c r="N23" s="249"/>
      <c r="O23" s="249"/>
      <c r="P23" s="249"/>
      <c r="Q23" s="249"/>
      <c r="R23" s="249"/>
      <c r="S23" s="249"/>
      <c r="T23" s="249"/>
      <c r="U23" s="150"/>
      <c r="W23" s="149"/>
      <c r="X23" s="249" t="s">
        <v>96</v>
      </c>
      <c r="Y23" s="249"/>
      <c r="Z23" s="249"/>
      <c r="AA23" s="249"/>
      <c r="AB23" s="249"/>
      <c r="AC23" s="249"/>
      <c r="AD23" s="249"/>
      <c r="AE23" s="249"/>
      <c r="AF23" s="150"/>
    </row>
    <row r="24" spans="1:32">
      <c r="A24" s="149"/>
      <c r="B24" s="250" t="s">
        <v>32</v>
      </c>
      <c r="C24" s="168" t="s">
        <v>85</v>
      </c>
      <c r="D24" s="246" t="s">
        <v>86</v>
      </c>
      <c r="E24" s="246"/>
      <c r="F24" s="246"/>
      <c r="G24" s="246"/>
      <c r="H24" s="246"/>
      <c r="I24" s="246"/>
      <c r="J24" s="150"/>
      <c r="L24" s="149"/>
      <c r="M24" s="250" t="s">
        <v>32</v>
      </c>
      <c r="N24" s="168" t="s">
        <v>85</v>
      </c>
      <c r="O24" s="246" t="s">
        <v>86</v>
      </c>
      <c r="P24" s="246"/>
      <c r="Q24" s="246"/>
      <c r="R24" s="246"/>
      <c r="S24" s="246"/>
      <c r="T24" s="246"/>
      <c r="U24" s="150"/>
      <c r="W24" s="149"/>
      <c r="X24" s="250" t="s">
        <v>32</v>
      </c>
      <c r="Y24" s="168" t="s">
        <v>85</v>
      </c>
      <c r="Z24" s="246" t="s">
        <v>86</v>
      </c>
      <c r="AA24" s="246"/>
      <c r="AB24" s="246"/>
      <c r="AC24" s="246"/>
      <c r="AD24" s="246"/>
      <c r="AE24" s="246"/>
      <c r="AF24" s="150"/>
    </row>
    <row r="25" spans="1:32" ht="72.75" customHeight="1">
      <c r="A25" s="149"/>
      <c r="B25" s="250"/>
      <c r="C25" s="167" t="s">
        <v>93</v>
      </c>
      <c r="D25" s="247"/>
      <c r="E25" s="247"/>
      <c r="F25" s="247"/>
      <c r="G25" s="247"/>
      <c r="H25" s="247"/>
      <c r="I25" s="247"/>
      <c r="J25" s="150"/>
      <c r="L25" s="149"/>
      <c r="M25" s="250"/>
      <c r="N25" s="167" t="s">
        <v>93</v>
      </c>
      <c r="O25" s="247"/>
      <c r="P25" s="247"/>
      <c r="Q25" s="247"/>
      <c r="R25" s="247"/>
      <c r="S25" s="247"/>
      <c r="T25" s="247"/>
      <c r="U25" s="150"/>
      <c r="W25" s="149"/>
      <c r="X25" s="250"/>
      <c r="Y25" s="167" t="s">
        <v>93</v>
      </c>
      <c r="Z25" s="247"/>
      <c r="AA25" s="247"/>
      <c r="AB25" s="247"/>
      <c r="AC25" s="247"/>
      <c r="AD25" s="247"/>
      <c r="AE25" s="247"/>
      <c r="AF25" s="150"/>
    </row>
    <row r="26" spans="1:32">
      <c r="A26" s="149"/>
      <c r="B26" s="245" t="s">
        <v>34</v>
      </c>
      <c r="C26" s="165" t="s">
        <v>85</v>
      </c>
      <c r="D26" s="246" t="s">
        <v>86</v>
      </c>
      <c r="E26" s="246"/>
      <c r="F26" s="246"/>
      <c r="G26" s="246"/>
      <c r="H26" s="246"/>
      <c r="I26" s="246"/>
      <c r="J26" s="150"/>
      <c r="L26" s="149"/>
      <c r="M26" s="245" t="s">
        <v>34</v>
      </c>
      <c r="N26" s="165" t="s">
        <v>85</v>
      </c>
      <c r="O26" s="246" t="s">
        <v>86</v>
      </c>
      <c r="P26" s="246"/>
      <c r="Q26" s="246"/>
      <c r="R26" s="246"/>
      <c r="S26" s="246"/>
      <c r="T26" s="246"/>
      <c r="U26" s="150"/>
      <c r="W26" s="149"/>
      <c r="X26" s="245" t="s">
        <v>34</v>
      </c>
      <c r="Y26" s="165" t="s">
        <v>85</v>
      </c>
      <c r="Z26" s="246" t="s">
        <v>86</v>
      </c>
      <c r="AA26" s="246"/>
      <c r="AB26" s="246"/>
      <c r="AC26" s="246"/>
      <c r="AD26" s="246"/>
      <c r="AE26" s="246"/>
      <c r="AF26" s="150"/>
    </row>
    <row r="27" spans="1:32" ht="80.25" customHeight="1">
      <c r="A27" s="149"/>
      <c r="B27" s="245"/>
      <c r="C27" s="166" t="s">
        <v>94</v>
      </c>
      <c r="D27" s="247"/>
      <c r="E27" s="247"/>
      <c r="F27" s="247"/>
      <c r="G27" s="247"/>
      <c r="H27" s="247"/>
      <c r="I27" s="247"/>
      <c r="J27" s="150"/>
      <c r="L27" s="149"/>
      <c r="M27" s="245"/>
      <c r="N27" s="166" t="s">
        <v>94</v>
      </c>
      <c r="O27" s="247"/>
      <c r="P27" s="247"/>
      <c r="Q27" s="247"/>
      <c r="R27" s="247"/>
      <c r="S27" s="247"/>
      <c r="T27" s="247"/>
      <c r="U27" s="150"/>
      <c r="W27" s="149"/>
      <c r="X27" s="245"/>
      <c r="Y27" s="166" t="s">
        <v>94</v>
      </c>
      <c r="Z27" s="247"/>
      <c r="AA27" s="247"/>
      <c r="AB27" s="247"/>
      <c r="AC27" s="247"/>
      <c r="AD27" s="247"/>
      <c r="AE27" s="247"/>
      <c r="AF27" s="150"/>
    </row>
    <row r="28" spans="1:32" ht="12" customHeight="1">
      <c r="A28" s="149"/>
      <c r="B28" s="150"/>
      <c r="C28" s="150"/>
      <c r="D28" s="150"/>
      <c r="E28" s="150"/>
      <c r="F28" s="150"/>
      <c r="G28" s="150"/>
      <c r="H28" s="150"/>
      <c r="I28" s="150"/>
      <c r="J28" s="150"/>
      <c r="L28" s="149"/>
      <c r="M28" s="150"/>
      <c r="N28" s="150"/>
      <c r="O28" s="150"/>
      <c r="P28" s="150"/>
      <c r="Q28" s="150"/>
      <c r="R28" s="150"/>
      <c r="S28" s="150"/>
      <c r="T28" s="150"/>
      <c r="U28" s="150"/>
      <c r="W28" s="149"/>
      <c r="X28" s="150"/>
      <c r="Y28" s="150"/>
      <c r="Z28" s="150"/>
      <c r="AA28" s="150"/>
      <c r="AB28" s="150"/>
      <c r="AC28" s="150"/>
      <c r="AD28" s="150"/>
      <c r="AE28" s="150"/>
      <c r="AF28" s="150"/>
    </row>
  </sheetData>
  <sheetProtection sheet="1" selectLockedCells="1"/>
  <mergeCells count="73">
    <mergeCell ref="E2:I2"/>
    <mergeCell ref="X18:X20"/>
    <mergeCell ref="Z18:AE18"/>
    <mergeCell ref="Z19:AE19"/>
    <mergeCell ref="Z20:AE20"/>
    <mergeCell ref="X13:AE13"/>
    <mergeCell ref="X14:X17"/>
    <mergeCell ref="Z14:AE14"/>
    <mergeCell ref="Z15:AE15"/>
    <mergeCell ref="Z17:AE17"/>
    <mergeCell ref="M18:M20"/>
    <mergeCell ref="O18:T18"/>
    <mergeCell ref="O19:T19"/>
    <mergeCell ref="O20:T20"/>
    <mergeCell ref="X3:AE3"/>
    <mergeCell ref="AE4:AE5"/>
    <mergeCell ref="AC8:AD8"/>
    <mergeCell ref="AC9:AD9"/>
    <mergeCell ref="M3:T3"/>
    <mergeCell ref="T4:T5"/>
    <mergeCell ref="R8:S8"/>
    <mergeCell ref="R9:S9"/>
    <mergeCell ref="N9:P9"/>
    <mergeCell ref="Y9:AA9"/>
    <mergeCell ref="AC10:AD10"/>
    <mergeCell ref="R10:S10"/>
    <mergeCell ref="Z16:AE16"/>
    <mergeCell ref="D17:I17"/>
    <mergeCell ref="B13:I13"/>
    <mergeCell ref="M13:T13"/>
    <mergeCell ref="M14:M17"/>
    <mergeCell ref="O14:T14"/>
    <mergeCell ref="D14:I14"/>
    <mergeCell ref="D15:I15"/>
    <mergeCell ref="D16:I16"/>
    <mergeCell ref="O17:T17"/>
    <mergeCell ref="O15:T15"/>
    <mergeCell ref="O16:T16"/>
    <mergeCell ref="A22:J22"/>
    <mergeCell ref="G8:H8"/>
    <mergeCell ref="G9:H9"/>
    <mergeCell ref="B3:I3"/>
    <mergeCell ref="I4:I5"/>
    <mergeCell ref="B18:B20"/>
    <mergeCell ref="D18:I18"/>
    <mergeCell ref="D19:I19"/>
    <mergeCell ref="D20:I20"/>
    <mergeCell ref="B14:B17"/>
    <mergeCell ref="G10:H10"/>
    <mergeCell ref="C9:E9"/>
    <mergeCell ref="B26:B27"/>
    <mergeCell ref="D26:I26"/>
    <mergeCell ref="D27:I27"/>
    <mergeCell ref="B24:B25"/>
    <mergeCell ref="B23:I23"/>
    <mergeCell ref="D24:I24"/>
    <mergeCell ref="D25:I25"/>
    <mergeCell ref="M26:M27"/>
    <mergeCell ref="O26:T26"/>
    <mergeCell ref="O27:T27"/>
    <mergeCell ref="L22:U22"/>
    <mergeCell ref="M23:T23"/>
    <mergeCell ref="M24:M25"/>
    <mergeCell ref="O24:T24"/>
    <mergeCell ref="O25:T25"/>
    <mergeCell ref="X26:X27"/>
    <mergeCell ref="Z26:AE26"/>
    <mergeCell ref="Z27:AE27"/>
    <mergeCell ref="W22:AF22"/>
    <mergeCell ref="X23:AE23"/>
    <mergeCell ref="X24:X25"/>
    <mergeCell ref="Z24:AE24"/>
    <mergeCell ref="Z25:AE25"/>
  </mergeCells>
  <phoneticPr fontId="2"/>
  <pageMargins left="0.43307086614173229" right="0.19685039370078741" top="0.59055118110236227" bottom="0.31496062992125984" header="0.31496062992125984" footer="0.19685039370078741"/>
  <pageSetup paperSize="8" scale="77" orientation="landscape" verticalDpi="0" r:id="rId1"/>
  <headerFooter>
    <oddHeader>&amp;C&amp;18&amp;A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X105"/>
  <sheetViews>
    <sheetView showGridLines="0" view="pageBreakPreview" zoomScaleNormal="100" zoomScaleSheetLayoutView="100" workbookViewId="0">
      <selection activeCell="C7" sqref="C7"/>
    </sheetView>
  </sheetViews>
  <sheetFormatPr defaultRowHeight="18.75"/>
  <cols>
    <col min="1" max="1" width="1.875" style="21" customWidth="1"/>
    <col min="2" max="2" width="11.25" style="21" customWidth="1"/>
    <col min="3" max="3" width="10.625" style="21" bestFit="1" customWidth="1"/>
    <col min="4" max="4" width="14.75" style="21" customWidth="1"/>
    <col min="5" max="5" width="10.625" style="21" customWidth="1"/>
    <col min="6" max="6" width="10.5" style="21" bestFit="1" customWidth="1"/>
    <col min="7" max="8" width="11.25" style="21" bestFit="1" customWidth="1"/>
    <col min="9" max="9" width="10.625" style="21" bestFit="1" customWidth="1"/>
    <col min="10" max="10" width="12.375" style="21" customWidth="1"/>
    <col min="11" max="11" width="10.75" style="21" customWidth="1"/>
    <col min="12" max="12" width="11.25" style="21" bestFit="1" customWidth="1"/>
    <col min="13" max="13" width="11" style="21" bestFit="1" customWidth="1"/>
    <col min="14" max="14" width="11.25" style="21" bestFit="1" customWidth="1"/>
    <col min="15" max="15" width="10.625" style="21" bestFit="1" customWidth="1"/>
    <col min="16" max="16" width="12" style="21" customWidth="1"/>
    <col min="17" max="17" width="10.25" style="21" customWidth="1"/>
    <col min="18" max="18" width="11.25" style="21" customWidth="1"/>
    <col min="19" max="19" width="2.25" style="21" customWidth="1"/>
    <col min="20" max="20" width="9.625" style="21" bestFit="1" customWidth="1"/>
    <col min="21" max="21" width="11" style="21" bestFit="1" customWidth="1"/>
    <col min="22" max="16384" width="9" style="21"/>
  </cols>
  <sheetData>
    <row r="1" spans="2:18" ht="12" customHeight="1"/>
    <row r="2" spans="2:18" ht="25.5">
      <c r="B2" s="263" t="s">
        <v>108</v>
      </c>
      <c r="C2" s="263"/>
      <c r="D2" s="263"/>
      <c r="E2" s="263"/>
      <c r="F2" s="263"/>
      <c r="H2" s="263" t="s">
        <v>109</v>
      </c>
      <c r="I2" s="263"/>
      <c r="J2" s="263"/>
      <c r="K2" s="263"/>
      <c r="L2" s="263"/>
      <c r="N2" s="263" t="s">
        <v>110</v>
      </c>
      <c r="O2" s="263"/>
      <c r="P2" s="263"/>
      <c r="Q2" s="263"/>
      <c r="R2" s="263"/>
    </row>
    <row r="3" spans="2:18" s="53" customFormat="1">
      <c r="B3" s="49"/>
      <c r="C3" s="50"/>
      <c r="D3" s="51"/>
      <c r="E3" s="52"/>
      <c r="H3" s="49"/>
      <c r="I3" s="50"/>
      <c r="J3" s="51"/>
      <c r="K3" s="52"/>
      <c r="N3" s="49"/>
      <c r="O3" s="50"/>
      <c r="P3" s="51"/>
      <c r="Q3" s="52"/>
    </row>
    <row r="4" spans="2:18" ht="24">
      <c r="B4" s="22" t="s">
        <v>100</v>
      </c>
      <c r="C4" s="36"/>
      <c r="E4" s="265" t="s">
        <v>163</v>
      </c>
      <c r="F4" s="265"/>
      <c r="H4" s="22" t="s">
        <v>100</v>
      </c>
      <c r="I4" s="36"/>
      <c r="K4" s="265" t="s">
        <v>163</v>
      </c>
      <c r="L4" s="265"/>
      <c r="N4" s="22" t="s">
        <v>100</v>
      </c>
      <c r="O4" s="36"/>
      <c r="Q4" s="265" t="s">
        <v>163</v>
      </c>
      <c r="R4" s="265"/>
    </row>
    <row r="5" spans="2:18">
      <c r="B5" s="264" t="s">
        <v>101</v>
      </c>
      <c r="C5" s="41" t="s">
        <v>146</v>
      </c>
      <c r="D5" s="41" t="s">
        <v>147</v>
      </c>
      <c r="E5" s="41" t="s">
        <v>102</v>
      </c>
      <c r="F5" s="41" t="s">
        <v>103</v>
      </c>
      <c r="H5" s="264" t="s">
        <v>101</v>
      </c>
      <c r="I5" s="41" t="s">
        <v>146</v>
      </c>
      <c r="J5" s="41" t="s">
        <v>147</v>
      </c>
      <c r="K5" s="41" t="s">
        <v>102</v>
      </c>
      <c r="L5" s="41" t="s">
        <v>103</v>
      </c>
      <c r="N5" s="264" t="s">
        <v>101</v>
      </c>
      <c r="O5" s="41" t="s">
        <v>146</v>
      </c>
      <c r="P5" s="41" t="s">
        <v>147</v>
      </c>
      <c r="Q5" s="41" t="s">
        <v>102</v>
      </c>
      <c r="R5" s="41" t="s">
        <v>103</v>
      </c>
    </row>
    <row r="6" spans="2:18">
      <c r="B6" s="264"/>
      <c r="C6" s="129" t="e">
        <f>'月間売上計画(小売・サービス)'!I9/E6</f>
        <v>#DIV/0!</v>
      </c>
      <c r="D6" s="129" t="e">
        <f>'月間売上計画(小売・サービス)'!I10</f>
        <v>#DIV/0!</v>
      </c>
      <c r="E6" s="129">
        <f>'月間売上計画(小売・サービス)'!G6+'月間売上計画(小売・サービス)'!G7</f>
        <v>0</v>
      </c>
      <c r="F6" s="80" t="e">
        <f>C6*D6*E6</f>
        <v>#DIV/0!</v>
      </c>
      <c r="H6" s="264"/>
      <c r="I6" s="129" t="e">
        <f>'月間売上計画(小売・サービス)'!T9/K6</f>
        <v>#DIV/0!</v>
      </c>
      <c r="J6" s="129" t="e">
        <f>'月間売上計画(小売・サービス)'!T10</f>
        <v>#DIV/0!</v>
      </c>
      <c r="K6" s="129">
        <f>'月間売上計画(小売・サービス)'!R6+'月間売上計画(小売・サービス)'!R7</f>
        <v>0</v>
      </c>
      <c r="L6" s="80" t="e">
        <f>I6*J6*K6</f>
        <v>#DIV/0!</v>
      </c>
      <c r="N6" s="264"/>
      <c r="O6" s="129" t="e">
        <f>'月間売上計画(小売・サービス)'!AE9/Q6</f>
        <v>#DIV/0!</v>
      </c>
      <c r="P6" s="129" t="e">
        <f>'月間売上計画(小売・サービス)'!AE10</f>
        <v>#DIV/0!</v>
      </c>
      <c r="Q6" s="129">
        <f>'月間売上計画(小売・サービス)'!AC6+'月間売上計画(小売・サービス)'!AC7</f>
        <v>0</v>
      </c>
      <c r="R6" s="98" t="e">
        <f>O6*P6*Q6</f>
        <v>#DIV/0!</v>
      </c>
    </row>
    <row r="7" spans="2:18">
      <c r="B7" s="48" t="s">
        <v>104</v>
      </c>
      <c r="C7" s="102"/>
      <c r="E7" s="23" t="s">
        <v>105</v>
      </c>
      <c r="F7" s="81" t="e">
        <f>F6*C7</f>
        <v>#DIV/0!</v>
      </c>
      <c r="H7" s="48" t="s">
        <v>104</v>
      </c>
      <c r="I7" s="102"/>
      <c r="K7" s="23" t="s">
        <v>105</v>
      </c>
      <c r="L7" s="81" t="e">
        <f>L6*I7</f>
        <v>#DIV/0!</v>
      </c>
      <c r="N7" s="48" t="s">
        <v>104</v>
      </c>
      <c r="O7" s="102"/>
      <c r="Q7" s="23" t="s">
        <v>105</v>
      </c>
      <c r="R7" s="99" t="e">
        <f>R6*O7</f>
        <v>#DIV/0!</v>
      </c>
    </row>
    <row r="8" spans="2:18">
      <c r="B8" s="266" t="s">
        <v>106</v>
      </c>
      <c r="C8" s="158"/>
      <c r="D8" s="100"/>
      <c r="H8" s="266" t="s">
        <v>106</v>
      </c>
      <c r="I8" s="158"/>
      <c r="J8" s="100"/>
      <c r="N8" s="266" t="s">
        <v>106</v>
      </c>
      <c r="O8" s="158"/>
      <c r="P8" s="100"/>
    </row>
    <row r="9" spans="2:18">
      <c r="B9" s="266"/>
      <c r="C9" s="158"/>
      <c r="D9" s="100"/>
      <c r="H9" s="266"/>
      <c r="I9" s="158"/>
      <c r="J9" s="100"/>
      <c r="N9" s="266"/>
      <c r="O9" s="158"/>
      <c r="P9" s="100"/>
    </row>
    <row r="10" spans="2:18">
      <c r="B10" s="266"/>
      <c r="C10" s="158"/>
      <c r="D10" s="100"/>
      <c r="H10" s="266"/>
      <c r="I10" s="158"/>
      <c r="J10" s="100"/>
      <c r="N10" s="266"/>
      <c r="O10" s="158"/>
      <c r="P10" s="100"/>
    </row>
    <row r="11" spans="2:18">
      <c r="B11" s="266"/>
      <c r="C11" s="158"/>
      <c r="D11" s="100"/>
      <c r="E11" s="23" t="s">
        <v>107</v>
      </c>
      <c r="F11" s="82">
        <f>SUM(D8:D15)</f>
        <v>0</v>
      </c>
      <c r="H11" s="266"/>
      <c r="I11" s="158"/>
      <c r="J11" s="100"/>
      <c r="K11" s="23" t="s">
        <v>107</v>
      </c>
      <c r="L11" s="82">
        <f>SUM(J8:J15)</f>
        <v>0</v>
      </c>
      <c r="N11" s="266"/>
      <c r="O11" s="158"/>
      <c r="P11" s="100"/>
      <c r="Q11" s="23" t="s">
        <v>107</v>
      </c>
      <c r="R11" s="82">
        <f>SUM(P8:P15)</f>
        <v>0</v>
      </c>
    </row>
    <row r="12" spans="2:18">
      <c r="B12" s="266"/>
      <c r="C12" s="158"/>
      <c r="D12" s="100"/>
      <c r="H12" s="266"/>
      <c r="I12" s="158"/>
      <c r="J12" s="100"/>
      <c r="N12" s="266"/>
      <c r="O12" s="158"/>
      <c r="P12" s="100"/>
    </row>
    <row r="13" spans="2:18">
      <c r="B13" s="266"/>
      <c r="C13" s="158"/>
      <c r="D13" s="100"/>
      <c r="H13" s="266"/>
      <c r="I13" s="158"/>
      <c r="J13" s="100"/>
      <c r="N13" s="266"/>
      <c r="O13" s="158"/>
      <c r="P13" s="100"/>
    </row>
    <row r="14" spans="2:18">
      <c r="B14" s="266"/>
      <c r="C14" s="158"/>
      <c r="D14" s="101"/>
      <c r="H14" s="266"/>
      <c r="I14" s="158"/>
      <c r="J14" s="101"/>
      <c r="N14" s="266"/>
      <c r="O14" s="158"/>
      <c r="P14" s="101"/>
    </row>
    <row r="15" spans="2:18">
      <c r="B15" s="266"/>
      <c r="C15" s="158"/>
      <c r="D15" s="101"/>
      <c r="H15" s="266"/>
      <c r="I15" s="158"/>
      <c r="J15" s="101"/>
      <c r="N15" s="266"/>
      <c r="O15" s="158"/>
      <c r="P15" s="101"/>
    </row>
    <row r="16" spans="2:18" s="53" customFormat="1" ht="6" customHeight="1">
      <c r="B16" s="49"/>
      <c r="C16" s="69"/>
      <c r="D16" s="70"/>
      <c r="H16" s="49"/>
      <c r="I16" s="69"/>
      <c r="J16" s="70"/>
      <c r="N16" s="49"/>
      <c r="O16" s="69"/>
      <c r="P16" s="70"/>
    </row>
    <row r="17" spans="2:18" s="53" customFormat="1">
      <c r="B17" s="268" t="s">
        <v>168</v>
      </c>
      <c r="C17" s="269"/>
      <c r="D17" s="269"/>
      <c r="E17" s="269"/>
      <c r="F17" s="269"/>
      <c r="H17" s="270" t="s">
        <v>168</v>
      </c>
      <c r="I17" s="269"/>
      <c r="J17" s="269"/>
      <c r="K17" s="269"/>
      <c r="L17" s="269"/>
      <c r="N17" s="270" t="s">
        <v>168</v>
      </c>
      <c r="O17" s="269"/>
      <c r="P17" s="269"/>
      <c r="Q17" s="269"/>
      <c r="R17" s="269"/>
    </row>
    <row r="18" spans="2:18" s="53" customFormat="1">
      <c r="B18" s="269"/>
      <c r="C18" s="269"/>
      <c r="D18" s="269"/>
      <c r="E18" s="269"/>
      <c r="F18" s="269"/>
      <c r="H18" s="269"/>
      <c r="I18" s="269"/>
      <c r="J18" s="269"/>
      <c r="K18" s="269"/>
      <c r="L18" s="269"/>
      <c r="N18" s="269"/>
      <c r="O18" s="269"/>
      <c r="P18" s="269"/>
      <c r="Q18" s="269"/>
      <c r="R18" s="269"/>
    </row>
    <row r="19" spans="2:18" s="53" customFormat="1">
      <c r="B19" s="269"/>
      <c r="C19" s="269"/>
      <c r="D19" s="269"/>
      <c r="E19" s="269"/>
      <c r="F19" s="269"/>
      <c r="H19" s="269"/>
      <c r="I19" s="269"/>
      <c r="J19" s="269"/>
      <c r="K19" s="269"/>
      <c r="L19" s="269"/>
      <c r="N19" s="269"/>
      <c r="O19" s="269"/>
      <c r="P19" s="269"/>
      <c r="Q19" s="269"/>
      <c r="R19" s="269"/>
    </row>
    <row r="20" spans="2:18" s="53" customFormat="1">
      <c r="B20" s="269"/>
      <c r="C20" s="269"/>
      <c r="D20" s="269"/>
      <c r="E20" s="269"/>
      <c r="F20" s="269"/>
      <c r="H20" s="269"/>
      <c r="I20" s="269"/>
      <c r="J20" s="269"/>
      <c r="K20" s="269"/>
      <c r="L20" s="269"/>
      <c r="N20" s="269"/>
      <c r="O20" s="269"/>
      <c r="P20" s="269"/>
      <c r="Q20" s="269"/>
      <c r="R20" s="269"/>
    </row>
    <row r="21" spans="2:18" s="53" customFormat="1">
      <c r="B21" s="269"/>
      <c r="C21" s="269"/>
      <c r="D21" s="269"/>
      <c r="E21" s="269"/>
      <c r="F21" s="269"/>
      <c r="H21" s="269"/>
      <c r="I21" s="269"/>
      <c r="J21" s="269"/>
      <c r="K21" s="269"/>
      <c r="L21" s="269"/>
      <c r="N21" s="269"/>
      <c r="O21" s="269"/>
      <c r="P21" s="269"/>
      <c r="Q21" s="269"/>
      <c r="R21" s="269"/>
    </row>
    <row r="22" spans="2:18" s="53" customFormat="1">
      <c r="B22" s="269"/>
      <c r="C22" s="269"/>
      <c r="D22" s="269"/>
      <c r="E22" s="269"/>
      <c r="F22" s="269"/>
      <c r="H22" s="269"/>
      <c r="I22" s="269"/>
      <c r="J22" s="269"/>
      <c r="K22" s="269"/>
      <c r="L22" s="269"/>
      <c r="N22" s="269"/>
      <c r="O22" s="269"/>
      <c r="P22" s="269"/>
      <c r="Q22" s="269"/>
      <c r="R22" s="269"/>
    </row>
    <row r="23" spans="2:18" s="53" customFormat="1">
      <c r="B23" s="269"/>
      <c r="C23" s="269"/>
      <c r="D23" s="269"/>
      <c r="E23" s="269"/>
      <c r="F23" s="269"/>
      <c r="H23" s="269"/>
      <c r="I23" s="269"/>
      <c r="J23" s="269"/>
      <c r="K23" s="269"/>
      <c r="L23" s="269"/>
      <c r="N23" s="269"/>
      <c r="O23" s="269"/>
      <c r="P23" s="269"/>
      <c r="Q23" s="269"/>
      <c r="R23" s="269"/>
    </row>
    <row r="24" spans="2:18" s="53" customFormat="1">
      <c r="B24" s="269"/>
      <c r="C24" s="269"/>
      <c r="D24" s="269"/>
      <c r="E24" s="269"/>
      <c r="F24" s="269"/>
      <c r="H24" s="269"/>
      <c r="I24" s="269"/>
      <c r="J24" s="269"/>
      <c r="K24" s="269"/>
      <c r="L24" s="269"/>
      <c r="N24" s="269"/>
      <c r="O24" s="269"/>
      <c r="P24" s="269"/>
      <c r="Q24" s="269"/>
      <c r="R24" s="269"/>
    </row>
    <row r="25" spans="2:18" s="53" customFormat="1">
      <c r="B25" s="269"/>
      <c r="C25" s="269"/>
      <c r="D25" s="269"/>
      <c r="E25" s="269"/>
      <c r="F25" s="269"/>
      <c r="H25" s="269"/>
      <c r="I25" s="269"/>
      <c r="J25" s="269"/>
      <c r="K25" s="269"/>
      <c r="L25" s="269"/>
      <c r="N25" s="269"/>
      <c r="O25" s="269"/>
      <c r="P25" s="269"/>
      <c r="Q25" s="269"/>
      <c r="R25" s="269"/>
    </row>
    <row r="26" spans="2:18" s="53" customFormat="1">
      <c r="B26" s="269"/>
      <c r="C26" s="269"/>
      <c r="D26" s="269"/>
      <c r="E26" s="269"/>
      <c r="F26" s="269"/>
      <c r="H26" s="269"/>
      <c r="I26" s="269"/>
      <c r="J26" s="269"/>
      <c r="K26" s="269"/>
      <c r="L26" s="269"/>
      <c r="N26" s="269"/>
      <c r="O26" s="269"/>
      <c r="P26" s="269"/>
      <c r="Q26" s="269"/>
      <c r="R26" s="269"/>
    </row>
    <row r="27" spans="2:18" s="53" customFormat="1">
      <c r="B27" s="269"/>
      <c r="C27" s="269"/>
      <c r="D27" s="269"/>
      <c r="E27" s="269"/>
      <c r="F27" s="269"/>
      <c r="H27" s="269"/>
      <c r="I27" s="269"/>
      <c r="J27" s="269"/>
      <c r="K27" s="269"/>
      <c r="L27" s="269"/>
      <c r="N27" s="269"/>
      <c r="O27" s="269"/>
      <c r="P27" s="269"/>
      <c r="Q27" s="269"/>
      <c r="R27" s="269"/>
    </row>
    <row r="28" spans="2:18" s="53" customFormat="1">
      <c r="B28" s="89"/>
      <c r="C28" s="89"/>
      <c r="D28" s="89"/>
      <c r="E28" s="89"/>
      <c r="F28" s="89"/>
      <c r="H28" s="49"/>
      <c r="I28" s="69"/>
      <c r="J28" s="70"/>
      <c r="N28" s="49"/>
      <c r="O28" s="69"/>
      <c r="P28" s="70"/>
    </row>
    <row r="29" spans="2:18" s="53" customFormat="1">
      <c r="B29" s="89"/>
      <c r="C29" s="89"/>
      <c r="D29" s="89"/>
      <c r="E29" s="89"/>
      <c r="F29" s="89"/>
      <c r="H29" s="49"/>
      <c r="I29" s="69"/>
      <c r="J29" s="70"/>
      <c r="N29" s="49"/>
      <c r="O29" s="69"/>
      <c r="P29" s="70"/>
    </row>
    <row r="30" spans="2:18" ht="35.25" customHeight="1">
      <c r="B30" s="105" t="s">
        <v>111</v>
      </c>
      <c r="C30" s="24" t="s">
        <v>103</v>
      </c>
      <c r="D30" s="9" t="s">
        <v>112</v>
      </c>
      <c r="E30" s="88" t="s">
        <v>113</v>
      </c>
      <c r="H30" s="105" t="s">
        <v>114</v>
      </c>
      <c r="I30" s="24" t="s">
        <v>103</v>
      </c>
      <c r="J30" s="9" t="s">
        <v>112</v>
      </c>
      <c r="K30" s="88" t="s">
        <v>113</v>
      </c>
      <c r="N30" s="105" t="s">
        <v>115</v>
      </c>
      <c r="O30" s="24" t="s">
        <v>103</v>
      </c>
      <c r="P30" s="9" t="s">
        <v>112</v>
      </c>
      <c r="Q30" s="88" t="s">
        <v>113</v>
      </c>
    </row>
    <row r="31" spans="2:18" ht="21.75" customHeight="1">
      <c r="B31" s="25" t="s">
        <v>101</v>
      </c>
      <c r="C31" s="43" t="e">
        <f>F6</f>
        <v>#DIV/0!</v>
      </c>
      <c r="D31" s="26" t="e">
        <f>C31/C31</f>
        <v>#DIV/0!</v>
      </c>
      <c r="E31" s="27"/>
      <c r="H31" s="25" t="s">
        <v>101</v>
      </c>
      <c r="I31" s="43" t="e">
        <f>L6</f>
        <v>#DIV/0!</v>
      </c>
      <c r="J31" s="26" t="e">
        <f>I31/I31</f>
        <v>#DIV/0!</v>
      </c>
      <c r="K31" s="28" t="e">
        <f>(I31-C31)/C31</f>
        <v>#DIV/0!</v>
      </c>
      <c r="N31" s="25" t="s">
        <v>101</v>
      </c>
      <c r="O31" s="43" t="e">
        <f>R6</f>
        <v>#DIV/0!</v>
      </c>
      <c r="P31" s="26" t="e">
        <f>O31/O31</f>
        <v>#DIV/0!</v>
      </c>
      <c r="Q31" s="28" t="e">
        <f>(O31-C31)/C31</f>
        <v>#DIV/0!</v>
      </c>
    </row>
    <row r="32" spans="2:18" ht="21.75" customHeight="1">
      <c r="B32" s="29" t="s">
        <v>116</v>
      </c>
      <c r="C32" s="44" t="e">
        <f>C31*D32</f>
        <v>#DIV/0!</v>
      </c>
      <c r="D32" s="42">
        <f>C7</f>
        <v>0</v>
      </c>
      <c r="E32" s="27"/>
      <c r="H32" s="29" t="s">
        <v>116</v>
      </c>
      <c r="I32" s="44" t="e">
        <f>I31*J32</f>
        <v>#DIV/0!</v>
      </c>
      <c r="J32" s="30">
        <f>I7</f>
        <v>0</v>
      </c>
      <c r="K32" s="28" t="e">
        <f>(I32-C32)/C32</f>
        <v>#DIV/0!</v>
      </c>
      <c r="N32" s="29" t="s">
        <v>116</v>
      </c>
      <c r="O32" s="44" t="e">
        <f>O31*J32</f>
        <v>#DIV/0!</v>
      </c>
      <c r="P32" s="30">
        <f>O7</f>
        <v>0</v>
      </c>
      <c r="Q32" s="28" t="e">
        <f t="shared" ref="Q32:Q35" si="0">(O32-C32)/C32</f>
        <v>#DIV/0!</v>
      </c>
    </row>
    <row r="33" spans="2:17" ht="21.75" customHeight="1">
      <c r="B33" s="31" t="s">
        <v>117</v>
      </c>
      <c r="C33" s="45" t="e">
        <f>C31-C32</f>
        <v>#DIV/0!</v>
      </c>
      <c r="D33" s="32" t="e">
        <f>C33/C31</f>
        <v>#DIV/0!</v>
      </c>
      <c r="E33" s="27"/>
      <c r="H33" s="31" t="s">
        <v>117</v>
      </c>
      <c r="I33" s="45" t="e">
        <f>I31-I32</f>
        <v>#DIV/0!</v>
      </c>
      <c r="J33" s="32" t="e">
        <f>I33/I31</f>
        <v>#DIV/0!</v>
      </c>
      <c r="K33" s="28" t="e">
        <f>(I33-C33)/C33</f>
        <v>#DIV/0!</v>
      </c>
      <c r="N33" s="31" t="s">
        <v>117</v>
      </c>
      <c r="O33" s="45" t="e">
        <f>O31-O32</f>
        <v>#DIV/0!</v>
      </c>
      <c r="P33" s="32" t="e">
        <f>O33/O31</f>
        <v>#DIV/0!</v>
      </c>
      <c r="Q33" s="28" t="e">
        <f t="shared" si="0"/>
        <v>#DIV/0!</v>
      </c>
    </row>
    <row r="34" spans="2:17" ht="21.75" customHeight="1">
      <c r="B34" s="33" t="s">
        <v>106</v>
      </c>
      <c r="C34" s="46">
        <f>F11</f>
        <v>0</v>
      </c>
      <c r="D34" s="34" t="e">
        <f>C34/C31</f>
        <v>#DIV/0!</v>
      </c>
      <c r="E34" s="27"/>
      <c r="H34" s="33" t="s">
        <v>106</v>
      </c>
      <c r="I34" s="46">
        <f>L11</f>
        <v>0</v>
      </c>
      <c r="J34" s="34" t="e">
        <f>I34/I31</f>
        <v>#DIV/0!</v>
      </c>
      <c r="K34" s="28" t="e">
        <f>(I34-C34)/C34</f>
        <v>#DIV/0!</v>
      </c>
      <c r="N34" s="33" t="s">
        <v>106</v>
      </c>
      <c r="O34" s="46">
        <f>R11</f>
        <v>0</v>
      </c>
      <c r="P34" s="34" t="e">
        <f>O34/O31</f>
        <v>#DIV/0!</v>
      </c>
      <c r="Q34" s="28" t="e">
        <f t="shared" si="0"/>
        <v>#DIV/0!</v>
      </c>
    </row>
    <row r="35" spans="2:17" ht="21.75" customHeight="1">
      <c r="B35" s="54" t="s">
        <v>118</v>
      </c>
      <c r="C35" s="47" t="e">
        <f>C33-C34</f>
        <v>#DIV/0!</v>
      </c>
      <c r="D35" s="35" t="e">
        <f>C35/C31</f>
        <v>#DIV/0!</v>
      </c>
      <c r="E35" s="27"/>
      <c r="H35" s="54" t="s">
        <v>118</v>
      </c>
      <c r="I35" s="47" t="e">
        <f>I33-I34</f>
        <v>#DIV/0!</v>
      </c>
      <c r="J35" s="35" t="e">
        <f>I35/I31</f>
        <v>#DIV/0!</v>
      </c>
      <c r="K35" s="28" t="e">
        <f>(I35-C35)/C35</f>
        <v>#DIV/0!</v>
      </c>
      <c r="N35" s="54" t="s">
        <v>118</v>
      </c>
      <c r="O35" s="47" t="e">
        <f>O33-O34</f>
        <v>#DIV/0!</v>
      </c>
      <c r="P35" s="35" t="e">
        <f>O35/O31</f>
        <v>#DIV/0!</v>
      </c>
      <c r="Q35" s="28" t="e">
        <f t="shared" si="0"/>
        <v>#DIV/0!</v>
      </c>
    </row>
    <row r="36" spans="2:17" s="53" customFormat="1">
      <c r="B36" s="49"/>
      <c r="C36" s="69"/>
      <c r="D36" s="70"/>
      <c r="H36" s="49"/>
      <c r="I36" s="69"/>
      <c r="J36" s="70"/>
      <c r="N36" s="49"/>
      <c r="O36" s="69"/>
      <c r="P36" s="70"/>
    </row>
    <row r="37" spans="2:17" s="53" customFormat="1">
      <c r="B37" s="49"/>
      <c r="C37" s="69"/>
      <c r="D37" s="70"/>
      <c r="H37" s="49"/>
      <c r="I37" s="69"/>
      <c r="J37" s="70"/>
      <c r="N37" s="49"/>
      <c r="O37" s="69"/>
      <c r="P37" s="70"/>
    </row>
    <row r="38" spans="2:17" s="53" customFormat="1">
      <c r="B38" s="49"/>
      <c r="C38" s="69"/>
      <c r="D38" s="70"/>
      <c r="H38" s="49"/>
      <c r="I38" s="69"/>
      <c r="J38" s="70"/>
      <c r="N38" s="49"/>
      <c r="O38" s="69"/>
      <c r="P38" s="70"/>
    </row>
    <row r="39" spans="2:17" s="53" customFormat="1">
      <c r="B39" s="49"/>
      <c r="C39" s="69"/>
      <c r="D39" s="70"/>
      <c r="H39" s="49"/>
      <c r="I39" s="69"/>
      <c r="J39" s="70"/>
      <c r="N39" s="49"/>
      <c r="O39" s="69"/>
      <c r="P39" s="70"/>
    </row>
    <row r="40" spans="2:17" s="53" customFormat="1">
      <c r="B40" s="49"/>
      <c r="C40" s="69"/>
      <c r="D40" s="70"/>
      <c r="H40" s="49"/>
      <c r="I40" s="69"/>
      <c r="J40" s="70"/>
      <c r="N40" s="49"/>
      <c r="O40" s="69"/>
      <c r="P40" s="70"/>
    </row>
    <row r="41" spans="2:17" s="53" customFormat="1">
      <c r="B41" s="49"/>
      <c r="C41" s="69"/>
      <c r="D41" s="70"/>
      <c r="H41" s="49"/>
      <c r="I41" s="69"/>
      <c r="J41" s="70"/>
      <c r="N41" s="49"/>
      <c r="O41" s="69"/>
      <c r="P41" s="70"/>
    </row>
    <row r="42" spans="2:17" s="53" customFormat="1">
      <c r="B42" s="49"/>
      <c r="C42" s="69"/>
      <c r="D42" s="70"/>
      <c r="H42" s="49"/>
      <c r="I42" s="69"/>
      <c r="J42" s="70"/>
      <c r="N42" s="49"/>
      <c r="O42" s="69"/>
      <c r="P42" s="70"/>
    </row>
    <row r="43" spans="2:17" s="53" customFormat="1">
      <c r="B43" s="49"/>
      <c r="C43" s="69"/>
      <c r="D43" s="70"/>
      <c r="H43" s="49"/>
      <c r="I43" s="69"/>
      <c r="J43" s="70"/>
      <c r="N43" s="49"/>
      <c r="O43" s="69"/>
      <c r="P43" s="70"/>
    </row>
    <row r="44" spans="2:17" s="53" customFormat="1">
      <c r="B44" s="49"/>
      <c r="C44" s="69"/>
      <c r="D44" s="70"/>
      <c r="H44" s="49"/>
      <c r="I44" s="69"/>
      <c r="J44" s="70"/>
      <c r="N44" s="49"/>
      <c r="O44" s="69"/>
      <c r="P44" s="70"/>
    </row>
    <row r="45" spans="2:17" s="53" customFormat="1">
      <c r="B45" s="49"/>
      <c r="C45" s="69"/>
      <c r="D45" s="70"/>
      <c r="H45" s="49"/>
      <c r="I45" s="69"/>
      <c r="J45" s="70"/>
      <c r="N45" s="49"/>
      <c r="O45" s="69"/>
      <c r="P45" s="70"/>
    </row>
    <row r="46" spans="2:17" s="53" customFormat="1">
      <c r="B46" s="49"/>
      <c r="C46" s="69"/>
      <c r="D46" s="70"/>
      <c r="H46" s="49"/>
      <c r="I46" s="69"/>
      <c r="J46" s="70"/>
      <c r="N46" s="49"/>
      <c r="O46" s="69"/>
      <c r="P46" s="70"/>
    </row>
    <row r="47" spans="2:17" s="53" customFormat="1">
      <c r="B47" s="49"/>
      <c r="C47" s="69"/>
      <c r="D47" s="70"/>
      <c r="H47" s="49"/>
      <c r="I47" s="69"/>
      <c r="J47" s="70"/>
      <c r="N47" s="49"/>
      <c r="O47" s="69"/>
      <c r="P47" s="70"/>
    </row>
    <row r="48" spans="2:17" s="53" customFormat="1">
      <c r="B48" s="49"/>
      <c r="C48" s="69"/>
      <c r="D48" s="70"/>
      <c r="H48" s="49"/>
      <c r="I48" s="69"/>
      <c r="J48" s="70"/>
      <c r="N48" s="49"/>
      <c r="O48" s="69"/>
      <c r="P48" s="70"/>
    </row>
    <row r="49" spans="2:20" s="53" customFormat="1">
      <c r="B49" s="49"/>
      <c r="C49" s="69"/>
      <c r="D49" s="70"/>
      <c r="H49" s="49"/>
      <c r="I49" s="69"/>
      <c r="J49" s="70"/>
      <c r="N49" s="49"/>
      <c r="O49" s="69"/>
      <c r="P49" s="70"/>
    </row>
    <row r="50" spans="2:20" s="53" customFormat="1">
      <c r="B50" s="49"/>
      <c r="C50" s="69"/>
      <c r="D50" s="70"/>
      <c r="H50" s="49"/>
      <c r="I50" s="69"/>
      <c r="J50" s="70"/>
      <c r="N50" s="49"/>
      <c r="O50" s="69"/>
      <c r="P50" s="70"/>
    </row>
    <row r="51" spans="2:20" ht="30">
      <c r="B51" s="267" t="s">
        <v>119</v>
      </c>
      <c r="C51" s="267"/>
      <c r="D51" s="267"/>
      <c r="E51" s="267"/>
      <c r="F51" s="267"/>
      <c r="G51" s="267"/>
      <c r="H51" s="267"/>
      <c r="I51" s="267"/>
      <c r="J51" s="267"/>
      <c r="K51" s="267"/>
      <c r="L51" s="267"/>
      <c r="M51" s="267"/>
      <c r="N51" s="267"/>
      <c r="O51" s="267"/>
      <c r="P51" s="267"/>
      <c r="Q51" s="267"/>
      <c r="R51" s="267"/>
    </row>
    <row r="52" spans="2:20" ht="25.5">
      <c r="B52" s="263" t="s">
        <v>108</v>
      </c>
      <c r="C52" s="263"/>
      <c r="D52" s="263"/>
      <c r="E52" s="263"/>
      <c r="F52" s="263"/>
      <c r="H52" s="263" t="s">
        <v>109</v>
      </c>
      <c r="I52" s="263"/>
      <c r="J52" s="263"/>
      <c r="K52" s="263"/>
      <c r="L52" s="263"/>
      <c r="N52" s="263" t="s">
        <v>110</v>
      </c>
      <c r="O52" s="263"/>
      <c r="P52" s="263"/>
      <c r="Q52" s="263"/>
      <c r="R52" s="263"/>
    </row>
    <row r="53" spans="2:20" s="53" customFormat="1" ht="12.75" customHeight="1">
      <c r="B53" s="96"/>
      <c r="C53" s="96"/>
      <c r="D53" s="96"/>
      <c r="E53" s="96"/>
      <c r="F53" s="96"/>
      <c r="G53" s="96"/>
      <c r="H53" s="96"/>
      <c r="I53" s="96"/>
      <c r="J53" s="96"/>
      <c r="K53" s="96"/>
      <c r="L53" s="96"/>
      <c r="M53" s="96"/>
      <c r="N53" s="96"/>
      <c r="O53" s="96"/>
      <c r="P53" s="96"/>
      <c r="Q53" s="96"/>
      <c r="R53" s="96"/>
    </row>
    <row r="54" spans="2:20">
      <c r="B54" s="60"/>
      <c r="C54" s="75" t="s">
        <v>107</v>
      </c>
      <c r="D54" s="61">
        <f>F11</f>
        <v>0</v>
      </c>
      <c r="E54" s="60"/>
      <c r="F54" s="60"/>
      <c r="H54" s="60"/>
      <c r="I54" s="76" t="s">
        <v>107</v>
      </c>
      <c r="J54" s="61">
        <f>L11</f>
        <v>0</v>
      </c>
      <c r="K54" s="60"/>
      <c r="L54" s="60"/>
      <c r="N54" s="60"/>
      <c r="O54" s="76" t="s">
        <v>107</v>
      </c>
      <c r="P54" s="61">
        <f>R11</f>
        <v>0</v>
      </c>
      <c r="Q54" s="60"/>
      <c r="R54" s="60"/>
    </row>
    <row r="55" spans="2:20">
      <c r="B55" s="271" t="s">
        <v>120</v>
      </c>
      <c r="C55" s="271"/>
      <c r="D55" s="62">
        <f>C7</f>
        <v>0</v>
      </c>
      <c r="E55" s="64" t="s">
        <v>121</v>
      </c>
      <c r="H55" s="271" t="s">
        <v>120</v>
      </c>
      <c r="I55" s="271"/>
      <c r="J55" s="62">
        <f>I7</f>
        <v>0</v>
      </c>
      <c r="K55" s="64" t="s">
        <v>121</v>
      </c>
      <c r="N55" s="271" t="s">
        <v>120</v>
      </c>
      <c r="O55" s="271"/>
      <c r="P55" s="62">
        <f>O7</f>
        <v>0</v>
      </c>
      <c r="Q55" s="64" t="s">
        <v>121</v>
      </c>
      <c r="T55" s="40"/>
    </row>
    <row r="56" spans="2:20" ht="24">
      <c r="C56" s="63" t="s">
        <v>122</v>
      </c>
      <c r="D56" s="83">
        <f>D54/(1-C7)</f>
        <v>0</v>
      </c>
      <c r="E56" s="21" t="s">
        <v>123</v>
      </c>
      <c r="I56" s="63" t="s">
        <v>122</v>
      </c>
      <c r="J56" s="83">
        <f>J54/(1-I7)</f>
        <v>0</v>
      </c>
      <c r="K56" s="21" t="s">
        <v>123</v>
      </c>
      <c r="O56" s="63" t="s">
        <v>122</v>
      </c>
      <c r="P56" s="83">
        <f>P54/(1-O7)</f>
        <v>0</v>
      </c>
      <c r="Q56" s="21" t="s">
        <v>123</v>
      </c>
    </row>
    <row r="57" spans="2:20">
      <c r="C57" s="23" t="s">
        <v>124</v>
      </c>
      <c r="D57" s="73" t="e">
        <f>(C31-D56)/C31</f>
        <v>#DIV/0!</v>
      </c>
      <c r="I57" s="23" t="s">
        <v>124</v>
      </c>
      <c r="J57" s="73" t="e">
        <f>(I31-J56)/I31</f>
        <v>#DIV/0!</v>
      </c>
      <c r="O57" s="23" t="s">
        <v>124</v>
      </c>
      <c r="P57" s="73" t="e">
        <f>(O31-P56)/O31</f>
        <v>#DIV/0!</v>
      </c>
    </row>
    <row r="58" spans="2:20" ht="9" customHeight="1"/>
    <row r="59" spans="2:20" ht="30">
      <c r="B59" s="272" t="s">
        <v>125</v>
      </c>
      <c r="C59" s="272"/>
      <c r="D59" s="272"/>
      <c r="E59" s="272"/>
      <c r="F59" s="272"/>
      <c r="G59" s="272"/>
      <c r="H59" s="272"/>
      <c r="I59" s="272"/>
      <c r="J59" s="272"/>
      <c r="K59" s="272"/>
      <c r="L59" s="272"/>
      <c r="M59" s="272"/>
      <c r="N59" s="272"/>
      <c r="O59" s="272"/>
      <c r="P59" s="272"/>
      <c r="Q59" s="272"/>
      <c r="R59" s="272"/>
    </row>
    <row r="60" spans="2:20" ht="25.5">
      <c r="B60" s="263" t="s">
        <v>108</v>
      </c>
      <c r="C60" s="263"/>
      <c r="D60" s="263"/>
      <c r="E60" s="263"/>
      <c r="F60" s="263"/>
      <c r="H60" s="263" t="s">
        <v>109</v>
      </c>
      <c r="I60" s="263"/>
      <c r="J60" s="263"/>
      <c r="K60" s="263"/>
      <c r="L60" s="263"/>
      <c r="N60" s="263" t="s">
        <v>110</v>
      </c>
      <c r="O60" s="263"/>
      <c r="P60" s="263"/>
      <c r="Q60" s="263"/>
      <c r="R60" s="263"/>
    </row>
    <row r="61" spans="2:20" s="53" customFormat="1" ht="12" customHeight="1">
      <c r="B61" s="97"/>
      <c r="C61" s="97"/>
      <c r="D61" s="97"/>
      <c r="E61" s="97"/>
      <c r="F61" s="97"/>
      <c r="G61" s="97"/>
      <c r="H61" s="97"/>
      <c r="I61" s="97"/>
      <c r="J61" s="97"/>
      <c r="K61" s="97"/>
      <c r="L61" s="97"/>
      <c r="M61" s="97"/>
      <c r="N61" s="97"/>
      <c r="O61" s="97"/>
      <c r="P61" s="97"/>
      <c r="Q61" s="97"/>
      <c r="R61" s="97"/>
    </row>
    <row r="62" spans="2:20">
      <c r="B62" s="67" t="s">
        <v>126</v>
      </c>
      <c r="C62" s="100"/>
      <c r="D62" s="72" t="s">
        <v>127</v>
      </c>
      <c r="H62" s="67" t="s">
        <v>126</v>
      </c>
      <c r="I62" s="100"/>
      <c r="J62" s="72" t="s">
        <v>127</v>
      </c>
      <c r="N62" s="67" t="s">
        <v>126</v>
      </c>
      <c r="O62" s="100"/>
      <c r="P62" s="72" t="s">
        <v>127</v>
      </c>
    </row>
    <row r="63" spans="2:20">
      <c r="B63" s="68" t="s">
        <v>128</v>
      </c>
      <c r="C63" s="100"/>
      <c r="D63" s="72" t="s">
        <v>129</v>
      </c>
      <c r="H63" s="68" t="s">
        <v>128</v>
      </c>
      <c r="I63" s="100"/>
      <c r="J63" s="72" t="s">
        <v>129</v>
      </c>
      <c r="N63" s="68" t="s">
        <v>128</v>
      </c>
      <c r="O63" s="100"/>
      <c r="P63" s="72" t="s">
        <v>129</v>
      </c>
    </row>
    <row r="64" spans="2:20">
      <c r="B64" s="67" t="s">
        <v>130</v>
      </c>
      <c r="C64" s="100"/>
      <c r="D64" s="72" t="s">
        <v>129</v>
      </c>
      <c r="H64" s="67" t="s">
        <v>130</v>
      </c>
      <c r="I64" s="100"/>
      <c r="J64" s="72" t="s">
        <v>129</v>
      </c>
      <c r="N64" s="67" t="s">
        <v>130</v>
      </c>
      <c r="O64" s="100"/>
      <c r="P64" s="72" t="s">
        <v>129</v>
      </c>
    </row>
    <row r="65" spans="2:20">
      <c r="B65" s="67" t="s">
        <v>131</v>
      </c>
      <c r="C65" s="100"/>
      <c r="D65" s="72" t="s">
        <v>132</v>
      </c>
      <c r="H65" s="67" t="s">
        <v>131</v>
      </c>
      <c r="I65" s="100"/>
      <c r="J65" s="72" t="s">
        <v>132</v>
      </c>
      <c r="N65" s="67" t="s">
        <v>131</v>
      </c>
      <c r="O65" s="100"/>
      <c r="P65" s="72" t="s">
        <v>132</v>
      </c>
    </row>
    <row r="66" spans="2:20">
      <c r="B66" s="67" t="s">
        <v>133</v>
      </c>
      <c r="C66" s="8" t="e">
        <f>((C32+C34)*1.5)/12</f>
        <v>#DIV/0!</v>
      </c>
      <c r="D66" s="65" t="s">
        <v>154</v>
      </c>
      <c r="E66" s="65"/>
      <c r="F66" s="65"/>
      <c r="H66" s="67" t="s">
        <v>133</v>
      </c>
      <c r="I66" s="8" t="e">
        <f>((I32+I34)*1.5)/12</f>
        <v>#DIV/0!</v>
      </c>
      <c r="J66" s="65" t="s">
        <v>154</v>
      </c>
      <c r="K66" s="65"/>
      <c r="L66" s="65"/>
      <c r="N66" s="67" t="s">
        <v>133</v>
      </c>
      <c r="O66" s="8" t="e">
        <f>((O32+O34)*1.5)/12</f>
        <v>#DIV/0!</v>
      </c>
      <c r="P66" s="65" t="s">
        <v>154</v>
      </c>
      <c r="Q66" s="65"/>
      <c r="R66" s="65"/>
    </row>
    <row r="67" spans="2:20">
      <c r="B67" s="78" t="s">
        <v>134</v>
      </c>
      <c r="C67" s="79" t="e">
        <f>SUM(C62:C66)</f>
        <v>#DIV/0!</v>
      </c>
      <c r="H67" s="78" t="s">
        <v>134</v>
      </c>
      <c r="I67" s="79" t="e">
        <f>SUM(I62:I66)</f>
        <v>#DIV/0!</v>
      </c>
      <c r="N67" s="78" t="s">
        <v>134</v>
      </c>
      <c r="O67" s="79" t="e">
        <f>SUM(O62:O66)</f>
        <v>#DIV/0!</v>
      </c>
    </row>
    <row r="68" spans="2:20">
      <c r="I68" s="21">
        <v>10</v>
      </c>
    </row>
    <row r="69" spans="2:20" ht="19.5">
      <c r="B69" s="75" t="s">
        <v>107</v>
      </c>
      <c r="C69" s="61">
        <f>F11</f>
        <v>0</v>
      </c>
      <c r="D69" s="77" t="s">
        <v>135</v>
      </c>
      <c r="E69" s="91" t="s">
        <v>136</v>
      </c>
      <c r="F69" s="92" t="e">
        <f>C67</f>
        <v>#DIV/0!</v>
      </c>
      <c r="H69" s="75" t="s">
        <v>107</v>
      </c>
      <c r="I69" s="61">
        <f>L11</f>
        <v>0</v>
      </c>
      <c r="J69" s="77" t="s">
        <v>135</v>
      </c>
      <c r="K69" s="91" t="s">
        <v>136</v>
      </c>
      <c r="L69" s="92" t="e">
        <f>I67</f>
        <v>#DIV/0!</v>
      </c>
      <c r="N69" s="75" t="s">
        <v>107</v>
      </c>
      <c r="O69" s="61">
        <f>R11</f>
        <v>0</v>
      </c>
      <c r="P69" s="77" t="s">
        <v>135</v>
      </c>
      <c r="Q69" s="91" t="s">
        <v>136</v>
      </c>
      <c r="R69" s="92" t="e">
        <f>O67</f>
        <v>#DIV/0!</v>
      </c>
    </row>
    <row r="70" spans="2:20">
      <c r="B70" s="271" t="s">
        <v>120</v>
      </c>
      <c r="C70" s="271"/>
      <c r="D70" s="62">
        <f>C7</f>
        <v>0</v>
      </c>
      <c r="E70" s="71" t="s">
        <v>121</v>
      </c>
      <c r="H70" s="271" t="s">
        <v>120</v>
      </c>
      <c r="I70" s="271"/>
      <c r="J70" s="62">
        <f>I7</f>
        <v>0</v>
      </c>
      <c r="K70" s="71" t="s">
        <v>121</v>
      </c>
      <c r="N70" s="271" t="s">
        <v>120</v>
      </c>
      <c r="O70" s="271"/>
      <c r="P70" s="62">
        <f>O7</f>
        <v>0</v>
      </c>
      <c r="Q70" s="71" t="s">
        <v>121</v>
      </c>
      <c r="T70" s="40"/>
    </row>
    <row r="71" spans="2:20" ht="24">
      <c r="B71" s="273" t="s">
        <v>137</v>
      </c>
      <c r="C71" s="273"/>
      <c r="D71" s="84" t="e">
        <f>(C69+F69)/(1-D70)</f>
        <v>#DIV/0!</v>
      </c>
      <c r="E71" s="21" t="s">
        <v>123</v>
      </c>
      <c r="H71" s="273" t="s">
        <v>137</v>
      </c>
      <c r="I71" s="273"/>
      <c r="J71" s="84" t="e">
        <f>(I69+L69)/(1-J70)</f>
        <v>#DIV/0!</v>
      </c>
      <c r="K71" s="21" t="s">
        <v>123</v>
      </c>
      <c r="N71" s="273" t="s">
        <v>137</v>
      </c>
      <c r="O71" s="273"/>
      <c r="P71" s="84" t="e">
        <f>(O69+R69)/(1-P70)</f>
        <v>#DIV/0!</v>
      </c>
      <c r="Q71" s="21" t="s">
        <v>123</v>
      </c>
    </row>
    <row r="72" spans="2:20" ht="24">
      <c r="B72" s="273" t="s">
        <v>138</v>
      </c>
      <c r="C72" s="273"/>
      <c r="D72" s="74" t="e">
        <f>C31-D71</f>
        <v>#DIV/0!</v>
      </c>
      <c r="H72" s="273" t="s">
        <v>138</v>
      </c>
      <c r="I72" s="273"/>
      <c r="J72" s="74" t="e">
        <f>I31-J71</f>
        <v>#DIV/0!</v>
      </c>
      <c r="N72" s="273" t="s">
        <v>138</v>
      </c>
      <c r="O72" s="273"/>
      <c r="P72" s="74" t="e">
        <f>O31-P71</f>
        <v>#DIV/0!</v>
      </c>
    </row>
    <row r="73" spans="2:20" ht="18" customHeight="1">
      <c r="B73" s="21" t="s">
        <v>139</v>
      </c>
    </row>
    <row r="74" spans="2:20">
      <c r="B74" s="103" t="s">
        <v>128</v>
      </c>
      <c r="C74" s="274" t="s">
        <v>64</v>
      </c>
      <c r="D74" s="275"/>
      <c r="E74" s="275"/>
      <c r="F74" s="275"/>
      <c r="G74" s="275"/>
      <c r="H74" s="275"/>
      <c r="I74" s="275"/>
      <c r="J74" s="275"/>
      <c r="K74" s="275"/>
      <c r="L74" s="275"/>
      <c r="M74" s="275"/>
      <c r="N74" s="275"/>
      <c r="O74" s="275"/>
      <c r="P74" s="275"/>
      <c r="Q74" s="275"/>
      <c r="R74" s="275"/>
    </row>
    <row r="75" spans="2:20">
      <c r="B75" s="104" t="s">
        <v>130</v>
      </c>
      <c r="C75" s="276" t="s">
        <v>66</v>
      </c>
      <c r="D75" s="277"/>
      <c r="E75" s="277"/>
      <c r="F75" s="277"/>
      <c r="G75" s="277"/>
      <c r="H75" s="277"/>
      <c r="I75" s="277"/>
      <c r="J75" s="277"/>
      <c r="K75" s="277"/>
      <c r="L75" s="277"/>
      <c r="M75" s="277"/>
      <c r="N75" s="277"/>
      <c r="O75" s="277"/>
      <c r="P75" s="277"/>
      <c r="Q75" s="277"/>
      <c r="R75" s="277"/>
    </row>
    <row r="76" spans="2:20" ht="11.25" customHeight="1">
      <c r="B76" s="66"/>
    </row>
    <row r="77" spans="2:20">
      <c r="C77" s="23"/>
      <c r="D77" s="73"/>
      <c r="I77" s="23"/>
      <c r="J77" s="73"/>
      <c r="O77" s="23"/>
      <c r="P77" s="73"/>
    </row>
    <row r="78" spans="2:20">
      <c r="C78" s="23"/>
      <c r="D78" s="73"/>
      <c r="I78" s="23"/>
      <c r="J78" s="73"/>
      <c r="O78" s="23"/>
      <c r="P78" s="73"/>
    </row>
    <row r="79" spans="2:20">
      <c r="C79" s="23"/>
      <c r="D79" s="73"/>
      <c r="I79" s="23"/>
      <c r="J79" s="73"/>
      <c r="O79" s="23"/>
      <c r="P79" s="73"/>
    </row>
    <row r="80" spans="2:20">
      <c r="C80" s="23"/>
      <c r="D80" s="73"/>
      <c r="I80" s="23"/>
      <c r="J80" s="73"/>
      <c r="O80" s="23"/>
      <c r="P80" s="73"/>
    </row>
    <row r="81" spans="2:16">
      <c r="C81" s="23"/>
      <c r="D81" s="73"/>
      <c r="I81" s="23"/>
      <c r="J81" s="73"/>
      <c r="O81" s="23"/>
      <c r="P81" s="73"/>
    </row>
    <row r="82" spans="2:16">
      <c r="C82" s="23"/>
      <c r="D82" s="73"/>
      <c r="I82" s="23"/>
      <c r="J82" s="73"/>
      <c r="O82" s="23"/>
      <c r="P82" s="73"/>
    </row>
    <row r="83" spans="2:16">
      <c r="C83" s="23"/>
      <c r="D83" s="73"/>
      <c r="I83" s="23"/>
      <c r="J83" s="73"/>
      <c r="O83" s="23"/>
      <c r="P83" s="73"/>
    </row>
    <row r="84" spans="2:16">
      <c r="C84" s="23"/>
      <c r="D84" s="73"/>
      <c r="I84" s="23"/>
      <c r="J84" s="73"/>
      <c r="O84" s="23"/>
      <c r="P84" s="73"/>
    </row>
    <row r="85" spans="2:16">
      <c r="C85" s="23"/>
      <c r="D85" s="73"/>
      <c r="I85" s="23"/>
      <c r="J85" s="73"/>
      <c r="O85" s="23"/>
      <c r="P85" s="73"/>
    </row>
    <row r="86" spans="2:16">
      <c r="C86" s="23"/>
      <c r="D86" s="73"/>
      <c r="I86" s="23"/>
      <c r="J86" s="73"/>
      <c r="O86" s="23"/>
      <c r="P86" s="73"/>
    </row>
    <row r="87" spans="2:16">
      <c r="C87" s="23"/>
      <c r="D87" s="73"/>
      <c r="I87" s="23"/>
      <c r="J87" s="73"/>
      <c r="O87" s="23"/>
      <c r="P87" s="73"/>
    </row>
    <row r="88" spans="2:16">
      <c r="C88" s="23"/>
      <c r="D88" s="73"/>
      <c r="I88" s="23"/>
      <c r="J88" s="73"/>
      <c r="O88" s="23"/>
      <c r="P88" s="73"/>
    </row>
    <row r="89" spans="2:16">
      <c r="C89" s="23"/>
      <c r="D89" s="73"/>
      <c r="I89" s="23"/>
      <c r="J89" s="73"/>
      <c r="O89" s="23"/>
      <c r="P89" s="73"/>
    </row>
    <row r="90" spans="2:16">
      <c r="C90" s="23"/>
      <c r="D90" s="73"/>
      <c r="I90" s="23"/>
      <c r="J90" s="73"/>
      <c r="O90" s="23"/>
      <c r="P90" s="73"/>
    </row>
    <row r="91" spans="2:16">
      <c r="B91" s="66"/>
    </row>
    <row r="92" spans="2:16">
      <c r="B92" s="66"/>
    </row>
    <row r="93" spans="2:16">
      <c r="B93" s="66"/>
    </row>
    <row r="94" spans="2:16">
      <c r="B94" s="66"/>
    </row>
    <row r="95" spans="2:16">
      <c r="B95" s="90" t="s">
        <v>140</v>
      </c>
      <c r="C95" s="8" t="e">
        <f>D71</f>
        <v>#DIV/0!</v>
      </c>
      <c r="D95" s="8" t="e">
        <f>D71</f>
        <v>#DIV/0!</v>
      </c>
      <c r="H95" s="90" t="s">
        <v>140</v>
      </c>
      <c r="I95" s="8" t="e">
        <f>J71</f>
        <v>#DIV/0!</v>
      </c>
      <c r="J95" s="8" t="e">
        <f>J71</f>
        <v>#DIV/0!</v>
      </c>
      <c r="N95" s="90" t="s">
        <v>140</v>
      </c>
      <c r="O95" s="8" t="e">
        <f>P71</f>
        <v>#DIV/0!</v>
      </c>
      <c r="P95" s="8" t="e">
        <f>P71</f>
        <v>#DIV/0!</v>
      </c>
    </row>
    <row r="96" spans="2:16">
      <c r="B96" s="85" t="s">
        <v>141</v>
      </c>
      <c r="C96" s="85">
        <v>0</v>
      </c>
      <c r="D96" s="86" t="e">
        <f>C31</f>
        <v>#DIV/0!</v>
      </c>
      <c r="H96" s="85" t="s">
        <v>141</v>
      </c>
      <c r="I96" s="85">
        <v>0</v>
      </c>
      <c r="J96" s="86" t="e">
        <f>I31</f>
        <v>#DIV/0!</v>
      </c>
      <c r="N96" s="85" t="s">
        <v>141</v>
      </c>
      <c r="O96" s="85">
        <v>0</v>
      </c>
      <c r="P96" s="86" t="e">
        <f>O31</f>
        <v>#DIV/0!</v>
      </c>
    </row>
    <row r="97" spans="2:24">
      <c r="B97" s="85" t="s">
        <v>149</v>
      </c>
      <c r="C97" s="87">
        <f>F11</f>
        <v>0</v>
      </c>
      <c r="D97" s="86" t="e">
        <f>F7+F11</f>
        <v>#DIV/0!</v>
      </c>
      <c r="H97" s="85" t="s">
        <v>149</v>
      </c>
      <c r="I97" s="87">
        <f>L11</f>
        <v>0</v>
      </c>
      <c r="J97" s="86" t="e">
        <f>L7+L11</f>
        <v>#DIV/0!</v>
      </c>
      <c r="N97" s="85" t="s">
        <v>149</v>
      </c>
      <c r="O97" s="87">
        <f>R11</f>
        <v>0</v>
      </c>
      <c r="P97" s="86" t="e">
        <f>R7+R11</f>
        <v>#DIV/0!</v>
      </c>
    </row>
    <row r="98" spans="2:24">
      <c r="B98" s="90" t="s">
        <v>142</v>
      </c>
      <c r="C98" s="8">
        <f>D56</f>
        <v>0</v>
      </c>
      <c r="D98" s="8">
        <f>D56</f>
        <v>0</v>
      </c>
      <c r="H98" s="90" t="s">
        <v>142</v>
      </c>
      <c r="I98" s="8">
        <f>J56</f>
        <v>0</v>
      </c>
      <c r="J98" s="8">
        <f>J56</f>
        <v>0</v>
      </c>
      <c r="N98" s="93" t="s">
        <v>142</v>
      </c>
      <c r="O98" s="94">
        <f>P56</f>
        <v>0</v>
      </c>
      <c r="P98" s="94">
        <f>P56</f>
        <v>0</v>
      </c>
    </row>
    <row r="99" spans="2:24">
      <c r="B99" s="90" t="s">
        <v>143</v>
      </c>
      <c r="C99" s="95">
        <f>F11</f>
        <v>0</v>
      </c>
      <c r="D99" s="95">
        <f>F11</f>
        <v>0</v>
      </c>
      <c r="H99" s="90" t="s">
        <v>143</v>
      </c>
      <c r="I99" s="95">
        <f>L11</f>
        <v>0</v>
      </c>
      <c r="J99" s="95">
        <f>L11</f>
        <v>0</v>
      </c>
      <c r="N99" s="59" t="s">
        <v>143</v>
      </c>
      <c r="O99" s="95">
        <f>R11</f>
        <v>0</v>
      </c>
      <c r="P99" s="95">
        <f>R11</f>
        <v>0</v>
      </c>
    </row>
    <row r="102" spans="2:24">
      <c r="C102" s="9" t="s">
        <v>141</v>
      </c>
      <c r="D102" s="37" t="s">
        <v>117</v>
      </c>
      <c r="E102" s="9" t="s">
        <v>116</v>
      </c>
      <c r="F102" s="9" t="s">
        <v>118</v>
      </c>
      <c r="G102" s="9" t="s">
        <v>106</v>
      </c>
      <c r="H102" s="9" t="s">
        <v>116</v>
      </c>
      <c r="K102" s="9" t="s">
        <v>141</v>
      </c>
      <c r="L102" s="37" t="s">
        <v>117</v>
      </c>
      <c r="M102" s="9" t="s">
        <v>116</v>
      </c>
      <c r="N102" s="9" t="s">
        <v>118</v>
      </c>
      <c r="O102" s="9" t="s">
        <v>106</v>
      </c>
      <c r="P102" s="9" t="s">
        <v>116</v>
      </c>
      <c r="S102" s="9" t="s">
        <v>141</v>
      </c>
      <c r="T102" s="37" t="s">
        <v>117</v>
      </c>
      <c r="U102" s="9" t="s">
        <v>116</v>
      </c>
      <c r="V102" s="9" t="s">
        <v>118</v>
      </c>
      <c r="W102" s="9" t="s">
        <v>106</v>
      </c>
      <c r="X102" s="9" t="s">
        <v>116</v>
      </c>
    </row>
    <row r="103" spans="2:24">
      <c r="B103" s="8" t="s">
        <v>141</v>
      </c>
      <c r="C103" s="9" t="e">
        <f>C31</f>
        <v>#DIV/0!</v>
      </c>
      <c r="D103" s="9"/>
      <c r="E103" s="9"/>
      <c r="F103" s="9"/>
      <c r="G103" s="9"/>
      <c r="H103" s="8"/>
      <c r="J103" s="8" t="s">
        <v>141</v>
      </c>
      <c r="K103" s="9" t="e">
        <f>I31</f>
        <v>#DIV/0!</v>
      </c>
      <c r="L103" s="9"/>
      <c r="M103" s="9"/>
      <c r="N103" s="9"/>
      <c r="O103" s="9"/>
      <c r="P103" s="8"/>
      <c r="R103" s="8" t="s">
        <v>141</v>
      </c>
      <c r="S103" s="9" t="e">
        <f>O31</f>
        <v>#DIV/0!</v>
      </c>
      <c r="T103" s="9"/>
      <c r="U103" s="9"/>
      <c r="V103" s="9"/>
      <c r="W103" s="9"/>
      <c r="X103" s="8"/>
    </row>
    <row r="104" spans="2:24">
      <c r="B104" s="8" t="s">
        <v>144</v>
      </c>
      <c r="C104" s="9"/>
      <c r="D104" s="38" t="e">
        <f>C33</f>
        <v>#DIV/0!</v>
      </c>
      <c r="E104" s="9" t="e">
        <f>C32</f>
        <v>#DIV/0!</v>
      </c>
      <c r="F104" s="9"/>
      <c r="G104" s="9"/>
      <c r="H104" s="8"/>
      <c r="J104" s="8" t="s">
        <v>144</v>
      </c>
      <c r="K104" s="9"/>
      <c r="L104" s="38" t="e">
        <f>I33</f>
        <v>#DIV/0!</v>
      </c>
      <c r="M104" s="9" t="e">
        <f>I32</f>
        <v>#DIV/0!</v>
      </c>
      <c r="N104" s="9"/>
      <c r="O104" s="9"/>
      <c r="P104" s="8"/>
      <c r="R104" s="8" t="s">
        <v>144</v>
      </c>
      <c r="S104" s="9"/>
      <c r="T104" s="38" t="e">
        <f>O33</f>
        <v>#DIV/0!</v>
      </c>
      <c r="U104" s="9" t="e">
        <f>O32</f>
        <v>#DIV/0!</v>
      </c>
      <c r="V104" s="9"/>
      <c r="W104" s="9"/>
      <c r="X104" s="8"/>
    </row>
    <row r="105" spans="2:24">
      <c r="B105" s="8" t="s">
        <v>145</v>
      </c>
      <c r="C105" s="9"/>
      <c r="D105" s="9"/>
      <c r="E105" s="9"/>
      <c r="F105" s="38" t="e">
        <f>C35</f>
        <v>#DIV/0!</v>
      </c>
      <c r="G105" s="9">
        <f>C34</f>
        <v>0</v>
      </c>
      <c r="H105" s="39" t="e">
        <f>C32</f>
        <v>#DIV/0!</v>
      </c>
      <c r="J105" s="8" t="s">
        <v>145</v>
      </c>
      <c r="K105" s="9"/>
      <c r="L105" s="9"/>
      <c r="M105" s="9"/>
      <c r="N105" s="38" t="e">
        <f>I35</f>
        <v>#DIV/0!</v>
      </c>
      <c r="O105" s="9">
        <f>I34</f>
        <v>0</v>
      </c>
      <c r="P105" s="39" t="e">
        <f>I32</f>
        <v>#DIV/0!</v>
      </c>
      <c r="R105" s="8" t="s">
        <v>145</v>
      </c>
      <c r="S105" s="9"/>
      <c r="T105" s="9"/>
      <c r="U105" s="9"/>
      <c r="V105" s="38" t="e">
        <f>O35</f>
        <v>#DIV/0!</v>
      </c>
      <c r="W105" s="9">
        <f>O34</f>
        <v>0</v>
      </c>
      <c r="X105" s="39" t="e">
        <f>O32</f>
        <v>#DIV/0!</v>
      </c>
    </row>
  </sheetData>
  <sheetProtection sheet="1" selectLockedCells="1"/>
  <mergeCells count="37">
    <mergeCell ref="B72:C72"/>
    <mergeCell ref="H72:I72"/>
    <mergeCell ref="N72:O72"/>
    <mergeCell ref="C74:R74"/>
    <mergeCell ref="C75:R75"/>
    <mergeCell ref="B70:C70"/>
    <mergeCell ref="H70:I70"/>
    <mergeCell ref="N70:O70"/>
    <mergeCell ref="B71:C71"/>
    <mergeCell ref="H71:I71"/>
    <mergeCell ref="N71:O71"/>
    <mergeCell ref="B55:C55"/>
    <mergeCell ref="H55:I55"/>
    <mergeCell ref="N55:O55"/>
    <mergeCell ref="B59:R59"/>
    <mergeCell ref="B60:F60"/>
    <mergeCell ref="H60:L60"/>
    <mergeCell ref="N60:R60"/>
    <mergeCell ref="B8:B15"/>
    <mergeCell ref="H8:H15"/>
    <mergeCell ref="N8:N15"/>
    <mergeCell ref="B51:R51"/>
    <mergeCell ref="B52:F52"/>
    <mergeCell ref="H52:L52"/>
    <mergeCell ref="N52:R52"/>
    <mergeCell ref="B17:F27"/>
    <mergeCell ref="H17:L27"/>
    <mergeCell ref="N17:R27"/>
    <mergeCell ref="B2:F2"/>
    <mergeCell ref="H2:L2"/>
    <mergeCell ref="N2:R2"/>
    <mergeCell ref="B5:B6"/>
    <mergeCell ref="H5:H6"/>
    <mergeCell ref="N5:N6"/>
    <mergeCell ref="E4:F4"/>
    <mergeCell ref="K4:L4"/>
    <mergeCell ref="Q4:R4"/>
  </mergeCells>
  <phoneticPr fontId="2"/>
  <hyperlinks>
    <hyperlink ref="C74" r:id="rId1" display="http://www.kokuho-keisan.com/calc/calc.php?area=372021"/>
    <hyperlink ref="C75" r:id="rId2" display="https://www.nenkin.go.jp/tokusetsu/20kanyu.html"/>
  </hyperlinks>
  <pageMargins left="0.53" right="0.23622047244094491" top="0.45" bottom="0.31496062992125984" header="0.19685039370078741" footer="0.19685039370078741"/>
  <pageSetup paperSize="8" scale="65" orientation="portrait" r:id="rId3"/>
  <headerFooter>
    <oddHeader>&amp;C&amp;"-,太字"&amp;22&amp;A</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63"/>
  <sheetViews>
    <sheetView topLeftCell="B1" workbookViewId="0">
      <selection activeCell="F4" sqref="F4"/>
    </sheetView>
  </sheetViews>
  <sheetFormatPr defaultRowHeight="18.75"/>
  <cols>
    <col min="3" max="3" width="9.5" bestFit="1" customWidth="1"/>
    <col min="6" max="6" width="10.625" bestFit="1" customWidth="1"/>
    <col min="10" max="10" width="9.5" bestFit="1" customWidth="1"/>
    <col min="13" max="13" width="10.625" bestFit="1" customWidth="1"/>
    <col min="17" max="17" width="9.5" bestFit="1" customWidth="1"/>
    <col min="20" max="20" width="10.625" bestFit="1" customWidth="1"/>
  </cols>
  <sheetData>
    <row r="1" spans="1:20" ht="24.75" thickBot="1">
      <c r="A1" s="278" t="s">
        <v>33</v>
      </c>
      <c r="B1" s="278"/>
      <c r="C1" s="278"/>
      <c r="D1" s="278"/>
      <c r="E1" s="278"/>
      <c r="F1" s="278"/>
      <c r="H1" s="278" t="s">
        <v>73</v>
      </c>
      <c r="I1" s="278"/>
      <c r="J1" s="278"/>
      <c r="K1" s="278"/>
      <c r="L1" s="278"/>
      <c r="M1" s="278"/>
      <c r="O1" s="278" t="s">
        <v>74</v>
      </c>
      <c r="P1" s="278"/>
      <c r="Q1" s="278"/>
      <c r="R1" s="278"/>
      <c r="S1" s="278"/>
      <c r="T1" s="278"/>
    </row>
    <row r="2" spans="1:20" ht="19.5" thickBot="1">
      <c r="A2" s="181" t="s">
        <v>155</v>
      </c>
      <c r="B2" s="279" t="s">
        <v>150</v>
      </c>
      <c r="C2" s="280"/>
      <c r="D2" s="279" t="s">
        <v>151</v>
      </c>
      <c r="E2" s="280"/>
      <c r="F2" s="182" t="s">
        <v>152</v>
      </c>
      <c r="H2" s="183" t="s">
        <v>155</v>
      </c>
      <c r="I2" s="281" t="s">
        <v>150</v>
      </c>
      <c r="J2" s="282"/>
      <c r="K2" s="281" t="s">
        <v>151</v>
      </c>
      <c r="L2" s="282"/>
      <c r="M2" s="184" t="s">
        <v>152</v>
      </c>
      <c r="O2" s="183" t="s">
        <v>155</v>
      </c>
      <c r="P2" s="281" t="s">
        <v>150</v>
      </c>
      <c r="Q2" s="282"/>
      <c r="R2" s="281" t="s">
        <v>151</v>
      </c>
      <c r="S2" s="282"/>
      <c r="T2" s="184" t="s">
        <v>152</v>
      </c>
    </row>
    <row r="3" spans="1:20">
      <c r="A3" s="287" t="s">
        <v>153</v>
      </c>
      <c r="B3" s="284" t="s">
        <v>159</v>
      </c>
      <c r="C3" s="285"/>
      <c r="D3" s="285"/>
      <c r="E3" s="286"/>
      <c r="F3" s="186">
        <f>'創業計画書(小売・サービス)'!Q10</f>
        <v>0</v>
      </c>
      <c r="H3" s="287">
        <v>1</v>
      </c>
      <c r="I3" s="283" t="s">
        <v>158</v>
      </c>
      <c r="J3" s="283"/>
      <c r="K3" s="283"/>
      <c r="L3" s="283"/>
      <c r="M3" s="186" t="e">
        <f>F63</f>
        <v>#DIV/0!</v>
      </c>
      <c r="O3" s="287">
        <v>1</v>
      </c>
      <c r="P3" s="283" t="s">
        <v>158</v>
      </c>
      <c r="Q3" s="283"/>
      <c r="R3" s="283"/>
      <c r="S3" s="283"/>
      <c r="T3" s="186" t="e">
        <f>M63</f>
        <v>#DIV/0!</v>
      </c>
    </row>
    <row r="4" spans="1:20">
      <c r="A4" s="288"/>
      <c r="B4" s="169"/>
      <c r="C4" s="170"/>
      <c r="D4" s="169" t="s">
        <v>157</v>
      </c>
      <c r="E4" s="171" t="e">
        <f>'月間の収支計画(小売・サービス) '!$C$32</f>
        <v>#DIV/0!</v>
      </c>
      <c r="F4" s="185" t="e">
        <f>F3+C4-E4</f>
        <v>#DIV/0!</v>
      </c>
      <c r="H4" s="288"/>
      <c r="I4" s="169"/>
      <c r="J4" s="170"/>
      <c r="K4" s="169" t="s">
        <v>157</v>
      </c>
      <c r="L4" s="171" t="e">
        <f>'月間の収支計画(小売・サービス) '!$I$32</f>
        <v>#DIV/0!</v>
      </c>
      <c r="M4" s="185" t="e">
        <f t="shared" ref="M4:M63" si="0">M3+J4-L4</f>
        <v>#DIV/0!</v>
      </c>
      <c r="O4" s="288"/>
      <c r="P4" s="169"/>
      <c r="Q4" s="170"/>
      <c r="R4" s="169" t="s">
        <v>157</v>
      </c>
      <c r="S4" s="171" t="e">
        <f>'月間の収支計画(小売・サービス) '!$O$32</f>
        <v>#DIV/0!</v>
      </c>
      <c r="T4" s="185" t="e">
        <f t="shared" ref="T4:T63" si="1">T3+Q4-S4</f>
        <v>#DIV/0!</v>
      </c>
    </row>
    <row r="5" spans="1:20">
      <c r="A5" s="288"/>
      <c r="B5" s="159"/>
      <c r="C5" s="59"/>
      <c r="D5" s="159" t="s">
        <v>34</v>
      </c>
      <c r="E5" s="95">
        <f>'月間の収支計画(小売・サービス) '!$C$34</f>
        <v>0</v>
      </c>
      <c r="F5" s="175" t="e">
        <f>F4+C5-E5</f>
        <v>#DIV/0!</v>
      </c>
      <c r="H5" s="288"/>
      <c r="I5" s="159"/>
      <c r="J5" s="59"/>
      <c r="K5" s="159" t="s">
        <v>34</v>
      </c>
      <c r="L5" s="95">
        <f>'月間の収支計画(小売・サービス) '!$I$34</f>
        <v>0</v>
      </c>
      <c r="M5" s="175" t="e">
        <f t="shared" si="0"/>
        <v>#DIV/0!</v>
      </c>
      <c r="O5" s="288"/>
      <c r="P5" s="159"/>
      <c r="Q5" s="59"/>
      <c r="R5" s="159" t="s">
        <v>34</v>
      </c>
      <c r="S5" s="95">
        <f>'月間の収支計画(小売・サービス) '!$O$34</f>
        <v>0</v>
      </c>
      <c r="T5" s="175" t="e">
        <f t="shared" si="1"/>
        <v>#DIV/0!</v>
      </c>
    </row>
    <row r="6" spans="1:20">
      <c r="A6" s="288"/>
      <c r="B6" s="159"/>
      <c r="C6" s="59"/>
      <c r="D6" s="159" t="s">
        <v>165</v>
      </c>
      <c r="E6" s="95">
        <f>'月間の収支計画(小売・サービス) '!$C$65</f>
        <v>0</v>
      </c>
      <c r="F6" s="175" t="e">
        <f>F5+C6-E6</f>
        <v>#DIV/0!</v>
      </c>
      <c r="H6" s="288"/>
      <c r="I6" s="159"/>
      <c r="J6" s="59"/>
      <c r="K6" s="159" t="s">
        <v>165</v>
      </c>
      <c r="L6" s="95">
        <f>'月間の収支計画(小売・サービス) '!$I$65</f>
        <v>0</v>
      </c>
      <c r="M6" s="175" t="e">
        <f t="shared" si="0"/>
        <v>#DIV/0!</v>
      </c>
      <c r="O6" s="288"/>
      <c r="P6" s="159"/>
      <c r="Q6" s="59"/>
      <c r="R6" s="159" t="s">
        <v>165</v>
      </c>
      <c r="S6" s="95">
        <f>'月間の収支計画(小売・サービス) '!$O$65</f>
        <v>0</v>
      </c>
      <c r="T6" s="175" t="e">
        <f t="shared" si="1"/>
        <v>#DIV/0!</v>
      </c>
    </row>
    <row r="7" spans="1:20">
      <c r="A7" s="288"/>
      <c r="B7" s="159"/>
      <c r="C7" s="59"/>
      <c r="D7" s="159" t="s">
        <v>164</v>
      </c>
      <c r="E7" s="95">
        <f>SUM('月間の収支計画(小売・サービス) '!$C$62:$C$64)</f>
        <v>0</v>
      </c>
      <c r="F7" s="175" t="e">
        <f>F6+C7-E7</f>
        <v>#DIV/0!</v>
      </c>
      <c r="H7" s="288"/>
      <c r="I7" s="159"/>
      <c r="J7" s="59"/>
      <c r="K7" s="159" t="s">
        <v>164</v>
      </c>
      <c r="L7" s="95">
        <f>SUM('月間の収支計画(小売・サービス) '!$I$62:$I$64)</f>
        <v>0</v>
      </c>
      <c r="M7" s="175" t="e">
        <f t="shared" si="0"/>
        <v>#DIV/0!</v>
      </c>
      <c r="O7" s="288"/>
      <c r="P7" s="159"/>
      <c r="Q7" s="59"/>
      <c r="R7" s="159" t="s">
        <v>164</v>
      </c>
      <c r="S7" s="95">
        <f>SUM('月間の収支計画(小売・サービス) '!$O$62:$O$64)</f>
        <v>0</v>
      </c>
      <c r="T7" s="175" t="e">
        <f>T6+Q7-S7</f>
        <v>#DIV/0!</v>
      </c>
    </row>
    <row r="8" spans="1:20" ht="19.5" thickBot="1">
      <c r="A8" s="289"/>
      <c r="B8" s="176" t="s">
        <v>156</v>
      </c>
      <c r="C8" s="177" t="e">
        <f>'月間の収支計画(小売・サービス) '!$C$31</f>
        <v>#DIV/0!</v>
      </c>
      <c r="D8" s="178"/>
      <c r="E8" s="179"/>
      <c r="F8" s="180" t="e">
        <f>F7+C8-E8</f>
        <v>#DIV/0!</v>
      </c>
      <c r="H8" s="289"/>
      <c r="I8" s="176" t="s">
        <v>156</v>
      </c>
      <c r="J8" s="177" t="e">
        <f>'月間の収支計画(小売・サービス) '!$I$31</f>
        <v>#DIV/0!</v>
      </c>
      <c r="K8" s="178"/>
      <c r="L8" s="179"/>
      <c r="M8" s="180" t="e">
        <f t="shared" si="0"/>
        <v>#DIV/0!</v>
      </c>
      <c r="O8" s="289"/>
      <c r="P8" s="176" t="s">
        <v>156</v>
      </c>
      <c r="Q8" s="177" t="e">
        <f>'月間の収支計画(小売・サービス) '!$O$31</f>
        <v>#DIV/0!</v>
      </c>
      <c r="R8" s="178"/>
      <c r="S8" s="179"/>
      <c r="T8" s="180" t="e">
        <f t="shared" si="1"/>
        <v>#DIV/0!</v>
      </c>
    </row>
    <row r="9" spans="1:20">
      <c r="A9" s="287">
        <v>2</v>
      </c>
      <c r="B9" s="172"/>
      <c r="C9" s="173"/>
      <c r="D9" s="169" t="s">
        <v>157</v>
      </c>
      <c r="E9" s="171" t="e">
        <f>'月間の収支計画(小売・サービス) '!$C$32</f>
        <v>#DIV/0!</v>
      </c>
      <c r="F9" s="174" t="e">
        <f t="shared" ref="F9:F63" si="2">F8+C9-E9</f>
        <v>#DIV/0!</v>
      </c>
      <c r="H9" s="287">
        <v>2</v>
      </c>
      <c r="I9" s="172"/>
      <c r="J9" s="173"/>
      <c r="K9" s="169" t="s">
        <v>157</v>
      </c>
      <c r="L9" s="171" t="e">
        <f>'月間の収支計画(小売・サービス) '!$I$32</f>
        <v>#DIV/0!</v>
      </c>
      <c r="M9" s="174" t="e">
        <f t="shared" si="0"/>
        <v>#DIV/0!</v>
      </c>
      <c r="O9" s="287">
        <v>2</v>
      </c>
      <c r="P9" s="172"/>
      <c r="Q9" s="173"/>
      <c r="R9" s="169" t="s">
        <v>157</v>
      </c>
      <c r="S9" s="171" t="e">
        <f>'月間の収支計画(小売・サービス) '!$O$32</f>
        <v>#DIV/0!</v>
      </c>
      <c r="T9" s="174" t="e">
        <f t="shared" si="1"/>
        <v>#DIV/0!</v>
      </c>
    </row>
    <row r="10" spans="1:20">
      <c r="A10" s="288"/>
      <c r="B10" s="159"/>
      <c r="C10" s="59"/>
      <c r="D10" s="159" t="s">
        <v>34</v>
      </c>
      <c r="E10" s="95">
        <f>'月間の収支計画(小売・サービス) '!$C$34</f>
        <v>0</v>
      </c>
      <c r="F10" s="175" t="e">
        <f t="shared" si="2"/>
        <v>#DIV/0!</v>
      </c>
      <c r="H10" s="288"/>
      <c r="I10" s="159"/>
      <c r="J10" s="59"/>
      <c r="K10" s="159" t="s">
        <v>34</v>
      </c>
      <c r="L10" s="95">
        <f>'月間の収支計画(小売・サービス) '!$I$34</f>
        <v>0</v>
      </c>
      <c r="M10" s="175" t="e">
        <f t="shared" si="0"/>
        <v>#DIV/0!</v>
      </c>
      <c r="O10" s="288"/>
      <c r="P10" s="159"/>
      <c r="Q10" s="59"/>
      <c r="R10" s="159" t="s">
        <v>34</v>
      </c>
      <c r="S10" s="95">
        <f>'月間の収支計画(小売・サービス) '!$O$34</f>
        <v>0</v>
      </c>
      <c r="T10" s="175" t="e">
        <f t="shared" si="1"/>
        <v>#DIV/0!</v>
      </c>
    </row>
    <row r="11" spans="1:20">
      <c r="A11" s="288"/>
      <c r="B11" s="159"/>
      <c r="C11" s="59"/>
      <c r="D11" s="159" t="s">
        <v>165</v>
      </c>
      <c r="E11" s="95">
        <f>'月間の収支計画(小売・サービス) '!$C$65</f>
        <v>0</v>
      </c>
      <c r="F11" s="175" t="e">
        <f>F10+C11-E11</f>
        <v>#DIV/0!</v>
      </c>
      <c r="H11" s="288"/>
      <c r="I11" s="159"/>
      <c r="J11" s="59"/>
      <c r="K11" s="159" t="s">
        <v>165</v>
      </c>
      <c r="L11" s="95">
        <f>'月間の収支計画(小売・サービス) '!$I$65</f>
        <v>0</v>
      </c>
      <c r="M11" s="175" t="e">
        <f t="shared" si="0"/>
        <v>#DIV/0!</v>
      </c>
      <c r="O11" s="288"/>
      <c r="P11" s="159"/>
      <c r="Q11" s="59"/>
      <c r="R11" s="159" t="s">
        <v>165</v>
      </c>
      <c r="S11" s="95">
        <f>'月間の収支計画(小売・サービス) '!$O$65</f>
        <v>0</v>
      </c>
      <c r="T11" s="175" t="e">
        <f t="shared" si="1"/>
        <v>#DIV/0!</v>
      </c>
    </row>
    <row r="12" spans="1:20">
      <c r="A12" s="288"/>
      <c r="B12" s="159"/>
      <c r="C12" s="59"/>
      <c r="D12" s="159" t="s">
        <v>164</v>
      </c>
      <c r="E12" s="95">
        <f>SUM('月間の収支計画(小売・サービス) '!$C$62:$C$64)</f>
        <v>0</v>
      </c>
      <c r="F12" s="175" t="e">
        <f>F11+C12-E12</f>
        <v>#DIV/0!</v>
      </c>
      <c r="H12" s="288"/>
      <c r="I12" s="159"/>
      <c r="J12" s="59"/>
      <c r="K12" s="159" t="s">
        <v>164</v>
      </c>
      <c r="L12" s="95">
        <f>SUM('月間の収支計画(小売・サービス) '!$I$62:$I$64)</f>
        <v>0</v>
      </c>
      <c r="M12" s="175" t="e">
        <f t="shared" si="0"/>
        <v>#DIV/0!</v>
      </c>
      <c r="O12" s="288"/>
      <c r="P12" s="159"/>
      <c r="Q12" s="59"/>
      <c r="R12" s="159" t="s">
        <v>164</v>
      </c>
      <c r="S12" s="95">
        <f>SUM('月間の収支計画(小売・サービス) '!$O$62:$O$64)</f>
        <v>0</v>
      </c>
      <c r="T12" s="175" t="e">
        <f>T11+Q12-S12</f>
        <v>#DIV/0!</v>
      </c>
    </row>
    <row r="13" spans="1:20" ht="19.5" thickBot="1">
      <c r="A13" s="289"/>
      <c r="B13" s="176" t="s">
        <v>156</v>
      </c>
      <c r="C13" s="177" t="e">
        <f>'月間の収支計画(小売・サービス) '!$C$31</f>
        <v>#DIV/0!</v>
      </c>
      <c r="D13" s="178"/>
      <c r="E13" s="179"/>
      <c r="F13" s="180" t="e">
        <f t="shared" si="2"/>
        <v>#DIV/0!</v>
      </c>
      <c r="H13" s="289"/>
      <c r="I13" s="176" t="s">
        <v>156</v>
      </c>
      <c r="J13" s="177" t="e">
        <f>'月間の収支計画(小売・サービス) '!$I$31</f>
        <v>#DIV/0!</v>
      </c>
      <c r="K13" s="178"/>
      <c r="L13" s="179"/>
      <c r="M13" s="180" t="e">
        <f t="shared" si="0"/>
        <v>#DIV/0!</v>
      </c>
      <c r="O13" s="289"/>
      <c r="P13" s="176" t="s">
        <v>156</v>
      </c>
      <c r="Q13" s="177" t="e">
        <f>'月間の収支計画(小売・サービス) '!$O$31</f>
        <v>#DIV/0!</v>
      </c>
      <c r="R13" s="178"/>
      <c r="S13" s="179"/>
      <c r="T13" s="180" t="e">
        <f>T12+Q13-S13</f>
        <v>#DIV/0!</v>
      </c>
    </row>
    <row r="14" spans="1:20">
      <c r="A14" s="287">
        <v>3</v>
      </c>
      <c r="B14" s="172"/>
      <c r="C14" s="173"/>
      <c r="D14" s="169" t="s">
        <v>157</v>
      </c>
      <c r="E14" s="171" t="e">
        <f>'月間の収支計画(小売・サービス) '!$C$32</f>
        <v>#DIV/0!</v>
      </c>
      <c r="F14" s="174" t="e">
        <f t="shared" si="2"/>
        <v>#DIV/0!</v>
      </c>
      <c r="H14" s="287">
        <v>3</v>
      </c>
      <c r="I14" s="172"/>
      <c r="J14" s="173"/>
      <c r="K14" s="169" t="s">
        <v>157</v>
      </c>
      <c r="L14" s="171" t="e">
        <f>'月間の収支計画(小売・サービス) '!$I$32</f>
        <v>#DIV/0!</v>
      </c>
      <c r="M14" s="174" t="e">
        <f t="shared" si="0"/>
        <v>#DIV/0!</v>
      </c>
      <c r="O14" s="287">
        <v>3</v>
      </c>
      <c r="P14" s="172"/>
      <c r="Q14" s="173"/>
      <c r="R14" s="169" t="s">
        <v>157</v>
      </c>
      <c r="S14" s="171" t="e">
        <f>'月間の収支計画(小売・サービス) '!$O$32</f>
        <v>#DIV/0!</v>
      </c>
      <c r="T14" s="174" t="e">
        <f t="shared" si="1"/>
        <v>#DIV/0!</v>
      </c>
    </row>
    <row r="15" spans="1:20">
      <c r="A15" s="288"/>
      <c r="B15" s="159"/>
      <c r="C15" s="59"/>
      <c r="D15" s="159" t="s">
        <v>34</v>
      </c>
      <c r="E15" s="95">
        <f>'月間の収支計画(小売・サービス) '!$C$34</f>
        <v>0</v>
      </c>
      <c r="F15" s="175" t="e">
        <f t="shared" si="2"/>
        <v>#DIV/0!</v>
      </c>
      <c r="H15" s="288"/>
      <c r="I15" s="159"/>
      <c r="J15" s="59"/>
      <c r="K15" s="159" t="s">
        <v>34</v>
      </c>
      <c r="L15" s="95">
        <f>'月間の収支計画(小売・サービス) '!$I$34</f>
        <v>0</v>
      </c>
      <c r="M15" s="175" t="e">
        <f t="shared" si="0"/>
        <v>#DIV/0!</v>
      </c>
      <c r="O15" s="288"/>
      <c r="P15" s="159"/>
      <c r="Q15" s="59"/>
      <c r="R15" s="159" t="s">
        <v>34</v>
      </c>
      <c r="S15" s="95">
        <f>'月間の収支計画(小売・サービス) '!$O$34</f>
        <v>0</v>
      </c>
      <c r="T15" s="175" t="e">
        <f t="shared" si="1"/>
        <v>#DIV/0!</v>
      </c>
    </row>
    <row r="16" spans="1:20">
      <c r="A16" s="288"/>
      <c r="B16" s="159"/>
      <c r="C16" s="59"/>
      <c r="D16" s="159" t="s">
        <v>165</v>
      </c>
      <c r="E16" s="95">
        <f>'月間の収支計画(小売・サービス) '!$C$65</f>
        <v>0</v>
      </c>
      <c r="F16" s="175" t="e">
        <f>F15+C16-E16</f>
        <v>#DIV/0!</v>
      </c>
      <c r="H16" s="288"/>
      <c r="I16" s="159"/>
      <c r="J16" s="59"/>
      <c r="K16" s="159" t="s">
        <v>165</v>
      </c>
      <c r="L16" s="95">
        <f>'月間の収支計画(小売・サービス) '!$I$65</f>
        <v>0</v>
      </c>
      <c r="M16" s="175" t="e">
        <f t="shared" si="0"/>
        <v>#DIV/0!</v>
      </c>
      <c r="O16" s="288"/>
      <c r="P16" s="159"/>
      <c r="Q16" s="59"/>
      <c r="R16" s="159" t="s">
        <v>165</v>
      </c>
      <c r="S16" s="95">
        <f>'月間の収支計画(小売・サービス) '!$O$65</f>
        <v>0</v>
      </c>
      <c r="T16" s="175" t="e">
        <f t="shared" si="1"/>
        <v>#DIV/0!</v>
      </c>
    </row>
    <row r="17" spans="1:20">
      <c r="A17" s="288"/>
      <c r="B17" s="159"/>
      <c r="C17" s="59"/>
      <c r="D17" s="159" t="s">
        <v>164</v>
      </c>
      <c r="E17" s="95">
        <f>SUM('月間の収支計画(小売・サービス) '!$C$62:$C$64)</f>
        <v>0</v>
      </c>
      <c r="F17" s="175" t="e">
        <f>F16+C17-E17</f>
        <v>#DIV/0!</v>
      </c>
      <c r="H17" s="288"/>
      <c r="I17" s="159"/>
      <c r="J17" s="59"/>
      <c r="K17" s="159" t="s">
        <v>164</v>
      </c>
      <c r="L17" s="95">
        <f>SUM('月間の収支計画(小売・サービス) '!$I$62:$I$64)</f>
        <v>0</v>
      </c>
      <c r="M17" s="175" t="e">
        <f t="shared" si="0"/>
        <v>#DIV/0!</v>
      </c>
      <c r="O17" s="288"/>
      <c r="P17" s="159"/>
      <c r="Q17" s="59"/>
      <c r="R17" s="159" t="s">
        <v>164</v>
      </c>
      <c r="S17" s="95">
        <f>SUM('月間の収支計画(小売・サービス) '!$O$62:$O$64)</f>
        <v>0</v>
      </c>
      <c r="T17" s="175" t="e">
        <f t="shared" si="1"/>
        <v>#DIV/0!</v>
      </c>
    </row>
    <row r="18" spans="1:20" ht="19.5" thickBot="1">
      <c r="A18" s="289"/>
      <c r="B18" s="176" t="s">
        <v>156</v>
      </c>
      <c r="C18" s="177" t="e">
        <f>'月間の収支計画(小売・サービス) '!$C$31</f>
        <v>#DIV/0!</v>
      </c>
      <c r="D18" s="178"/>
      <c r="E18" s="179"/>
      <c r="F18" s="180" t="e">
        <f t="shared" si="2"/>
        <v>#DIV/0!</v>
      </c>
      <c r="H18" s="289"/>
      <c r="I18" s="176" t="s">
        <v>156</v>
      </c>
      <c r="J18" s="177" t="e">
        <f>'月間の収支計画(小売・サービス) '!$I$31</f>
        <v>#DIV/0!</v>
      </c>
      <c r="K18" s="178"/>
      <c r="L18" s="179"/>
      <c r="M18" s="180" t="e">
        <f t="shared" si="0"/>
        <v>#DIV/0!</v>
      </c>
      <c r="O18" s="289"/>
      <c r="P18" s="176" t="s">
        <v>156</v>
      </c>
      <c r="Q18" s="177" t="e">
        <f>'月間の収支計画(小売・サービス) '!$O$31</f>
        <v>#DIV/0!</v>
      </c>
      <c r="R18" s="178"/>
      <c r="S18" s="179"/>
      <c r="T18" s="180" t="e">
        <f t="shared" si="1"/>
        <v>#DIV/0!</v>
      </c>
    </row>
    <row r="19" spans="1:20">
      <c r="A19" s="287">
        <v>4</v>
      </c>
      <c r="B19" s="172"/>
      <c r="C19" s="173"/>
      <c r="D19" s="169" t="s">
        <v>157</v>
      </c>
      <c r="E19" s="171" t="e">
        <f>'月間の収支計画(小売・サービス) '!$C$32</f>
        <v>#DIV/0!</v>
      </c>
      <c r="F19" s="174" t="e">
        <f t="shared" si="2"/>
        <v>#DIV/0!</v>
      </c>
      <c r="H19" s="287">
        <v>4</v>
      </c>
      <c r="I19" s="172"/>
      <c r="J19" s="173"/>
      <c r="K19" s="169" t="s">
        <v>157</v>
      </c>
      <c r="L19" s="171" t="e">
        <f>'月間の収支計画(小売・サービス) '!$I$32</f>
        <v>#DIV/0!</v>
      </c>
      <c r="M19" s="174" t="e">
        <f t="shared" si="0"/>
        <v>#DIV/0!</v>
      </c>
      <c r="O19" s="287">
        <v>4</v>
      </c>
      <c r="P19" s="172"/>
      <c r="Q19" s="173"/>
      <c r="R19" s="169" t="s">
        <v>157</v>
      </c>
      <c r="S19" s="171" t="e">
        <f>'月間の収支計画(小売・サービス) '!$O$32</f>
        <v>#DIV/0!</v>
      </c>
      <c r="T19" s="174" t="e">
        <f t="shared" si="1"/>
        <v>#DIV/0!</v>
      </c>
    </row>
    <row r="20" spans="1:20">
      <c r="A20" s="288"/>
      <c r="B20" s="159"/>
      <c r="C20" s="59"/>
      <c r="D20" s="159" t="s">
        <v>34</v>
      </c>
      <c r="E20" s="95">
        <f>'月間の収支計画(小売・サービス) '!$C$34</f>
        <v>0</v>
      </c>
      <c r="F20" s="175" t="e">
        <f t="shared" si="2"/>
        <v>#DIV/0!</v>
      </c>
      <c r="H20" s="288"/>
      <c r="I20" s="159"/>
      <c r="J20" s="59"/>
      <c r="K20" s="159" t="s">
        <v>34</v>
      </c>
      <c r="L20" s="95">
        <f>'月間の収支計画(小売・サービス) '!$I$34</f>
        <v>0</v>
      </c>
      <c r="M20" s="175" t="e">
        <f t="shared" si="0"/>
        <v>#DIV/0!</v>
      </c>
      <c r="O20" s="288"/>
      <c r="P20" s="159"/>
      <c r="Q20" s="59"/>
      <c r="R20" s="159" t="s">
        <v>34</v>
      </c>
      <c r="S20" s="95">
        <f>'月間の収支計画(小売・サービス) '!$O$34</f>
        <v>0</v>
      </c>
      <c r="T20" s="175" t="e">
        <f t="shared" si="1"/>
        <v>#DIV/0!</v>
      </c>
    </row>
    <row r="21" spans="1:20">
      <c r="A21" s="288"/>
      <c r="B21" s="159"/>
      <c r="C21" s="59"/>
      <c r="D21" s="159" t="s">
        <v>165</v>
      </c>
      <c r="E21" s="95">
        <f>'月間の収支計画(小売・サービス) '!$C$65</f>
        <v>0</v>
      </c>
      <c r="F21" s="175" t="e">
        <f>F20+C21-E21</f>
        <v>#DIV/0!</v>
      </c>
      <c r="H21" s="288"/>
      <c r="I21" s="159"/>
      <c r="J21" s="59"/>
      <c r="K21" s="159" t="s">
        <v>165</v>
      </c>
      <c r="L21" s="95">
        <f>'月間の収支計画(小売・サービス) '!$I$65</f>
        <v>0</v>
      </c>
      <c r="M21" s="175" t="e">
        <f t="shared" si="0"/>
        <v>#DIV/0!</v>
      </c>
      <c r="O21" s="288"/>
      <c r="P21" s="159"/>
      <c r="Q21" s="59"/>
      <c r="R21" s="159" t="s">
        <v>165</v>
      </c>
      <c r="S21" s="95">
        <f>'月間の収支計画(小売・サービス) '!$O$65</f>
        <v>0</v>
      </c>
      <c r="T21" s="175" t="e">
        <f t="shared" si="1"/>
        <v>#DIV/0!</v>
      </c>
    </row>
    <row r="22" spans="1:20">
      <c r="A22" s="288"/>
      <c r="B22" s="159"/>
      <c r="C22" s="59"/>
      <c r="D22" s="159" t="s">
        <v>164</v>
      </c>
      <c r="E22" s="95">
        <f>SUM('月間の収支計画(小売・サービス) '!$C$62:$C$64)</f>
        <v>0</v>
      </c>
      <c r="F22" s="175" t="e">
        <f>F21+C22-E22</f>
        <v>#DIV/0!</v>
      </c>
      <c r="H22" s="288"/>
      <c r="I22" s="159"/>
      <c r="J22" s="59"/>
      <c r="K22" s="159" t="s">
        <v>164</v>
      </c>
      <c r="L22" s="95">
        <f>SUM('月間の収支計画(小売・サービス) '!$I$62:$I$64)</f>
        <v>0</v>
      </c>
      <c r="M22" s="175" t="e">
        <f t="shared" si="0"/>
        <v>#DIV/0!</v>
      </c>
      <c r="O22" s="288"/>
      <c r="P22" s="159"/>
      <c r="Q22" s="59"/>
      <c r="R22" s="159" t="s">
        <v>164</v>
      </c>
      <c r="S22" s="95">
        <f>SUM('月間の収支計画(小売・サービス) '!$O$62:$O$64)</f>
        <v>0</v>
      </c>
      <c r="T22" s="175" t="e">
        <f t="shared" si="1"/>
        <v>#DIV/0!</v>
      </c>
    </row>
    <row r="23" spans="1:20" ht="19.5" thickBot="1">
      <c r="A23" s="289"/>
      <c r="B23" s="176" t="s">
        <v>156</v>
      </c>
      <c r="C23" s="177" t="e">
        <f>'月間の収支計画(小売・サービス) '!$C$31</f>
        <v>#DIV/0!</v>
      </c>
      <c r="D23" s="178"/>
      <c r="E23" s="179"/>
      <c r="F23" s="180" t="e">
        <f t="shared" si="2"/>
        <v>#DIV/0!</v>
      </c>
      <c r="H23" s="289"/>
      <c r="I23" s="176" t="s">
        <v>156</v>
      </c>
      <c r="J23" s="177" t="e">
        <f>'月間の収支計画(小売・サービス) '!$I$31</f>
        <v>#DIV/0!</v>
      </c>
      <c r="K23" s="178"/>
      <c r="L23" s="179"/>
      <c r="M23" s="180" t="e">
        <f t="shared" si="0"/>
        <v>#DIV/0!</v>
      </c>
      <c r="O23" s="289"/>
      <c r="P23" s="176" t="s">
        <v>156</v>
      </c>
      <c r="Q23" s="177" t="e">
        <f>'月間の収支計画(小売・サービス) '!$O$31</f>
        <v>#DIV/0!</v>
      </c>
      <c r="R23" s="178"/>
      <c r="S23" s="179"/>
      <c r="T23" s="180" t="e">
        <f t="shared" si="1"/>
        <v>#DIV/0!</v>
      </c>
    </row>
    <row r="24" spans="1:20">
      <c r="A24" s="287">
        <v>5</v>
      </c>
      <c r="B24" s="172"/>
      <c r="C24" s="173"/>
      <c r="D24" s="169" t="s">
        <v>157</v>
      </c>
      <c r="E24" s="171" t="e">
        <f>'月間の収支計画(小売・サービス) '!$C$32</f>
        <v>#DIV/0!</v>
      </c>
      <c r="F24" s="174" t="e">
        <f t="shared" si="2"/>
        <v>#DIV/0!</v>
      </c>
      <c r="H24" s="287">
        <v>5</v>
      </c>
      <c r="I24" s="172"/>
      <c r="J24" s="173"/>
      <c r="K24" s="169" t="s">
        <v>157</v>
      </c>
      <c r="L24" s="171" t="e">
        <f>'月間の収支計画(小売・サービス) '!$I$32</f>
        <v>#DIV/0!</v>
      </c>
      <c r="M24" s="174" t="e">
        <f t="shared" si="0"/>
        <v>#DIV/0!</v>
      </c>
      <c r="O24" s="287">
        <v>5</v>
      </c>
      <c r="P24" s="172"/>
      <c r="Q24" s="173"/>
      <c r="R24" s="169" t="s">
        <v>157</v>
      </c>
      <c r="S24" s="171" t="e">
        <f>'月間の収支計画(小売・サービス) '!$O$32</f>
        <v>#DIV/0!</v>
      </c>
      <c r="T24" s="174" t="e">
        <f t="shared" si="1"/>
        <v>#DIV/0!</v>
      </c>
    </row>
    <row r="25" spans="1:20">
      <c r="A25" s="288"/>
      <c r="B25" s="159"/>
      <c r="C25" s="59"/>
      <c r="D25" s="159" t="s">
        <v>34</v>
      </c>
      <c r="E25" s="95">
        <f>'月間の収支計画(小売・サービス) '!$C$34</f>
        <v>0</v>
      </c>
      <c r="F25" s="175" t="e">
        <f t="shared" si="2"/>
        <v>#DIV/0!</v>
      </c>
      <c r="H25" s="288"/>
      <c r="I25" s="159"/>
      <c r="J25" s="59"/>
      <c r="K25" s="159" t="s">
        <v>34</v>
      </c>
      <c r="L25" s="95">
        <f>'月間の収支計画(小売・サービス) '!$I$34</f>
        <v>0</v>
      </c>
      <c r="M25" s="175" t="e">
        <f t="shared" si="0"/>
        <v>#DIV/0!</v>
      </c>
      <c r="O25" s="288"/>
      <c r="P25" s="159"/>
      <c r="Q25" s="59"/>
      <c r="R25" s="159" t="s">
        <v>34</v>
      </c>
      <c r="S25" s="95">
        <f>'月間の収支計画(小売・サービス) '!$O$34</f>
        <v>0</v>
      </c>
      <c r="T25" s="175" t="e">
        <f t="shared" si="1"/>
        <v>#DIV/0!</v>
      </c>
    </row>
    <row r="26" spans="1:20">
      <c r="A26" s="288"/>
      <c r="B26" s="159"/>
      <c r="C26" s="59"/>
      <c r="D26" s="159" t="s">
        <v>165</v>
      </c>
      <c r="E26" s="95">
        <f>'月間の収支計画(小売・サービス) '!$C$65</f>
        <v>0</v>
      </c>
      <c r="F26" s="175" t="e">
        <f>F25+C26-E26</f>
        <v>#DIV/0!</v>
      </c>
      <c r="H26" s="288"/>
      <c r="I26" s="159"/>
      <c r="J26" s="59"/>
      <c r="K26" s="159" t="s">
        <v>165</v>
      </c>
      <c r="L26" s="95">
        <f>'月間の収支計画(小売・サービス) '!$I$65</f>
        <v>0</v>
      </c>
      <c r="M26" s="175" t="e">
        <f t="shared" si="0"/>
        <v>#DIV/0!</v>
      </c>
      <c r="O26" s="288"/>
      <c r="P26" s="159"/>
      <c r="Q26" s="59"/>
      <c r="R26" s="159" t="s">
        <v>165</v>
      </c>
      <c r="S26" s="95">
        <f>'月間の収支計画(小売・サービス) '!$O$65</f>
        <v>0</v>
      </c>
      <c r="T26" s="175" t="e">
        <f t="shared" si="1"/>
        <v>#DIV/0!</v>
      </c>
    </row>
    <row r="27" spans="1:20">
      <c r="A27" s="288"/>
      <c r="B27" s="159"/>
      <c r="C27" s="59"/>
      <c r="D27" s="159" t="s">
        <v>164</v>
      </c>
      <c r="E27" s="95">
        <f>SUM('月間の収支計画(小売・サービス) '!$C$62:$C$64)</f>
        <v>0</v>
      </c>
      <c r="F27" s="175" t="e">
        <f>F26+C27-E27</f>
        <v>#DIV/0!</v>
      </c>
      <c r="H27" s="288"/>
      <c r="I27" s="159"/>
      <c r="J27" s="59"/>
      <c r="K27" s="159" t="s">
        <v>164</v>
      </c>
      <c r="L27" s="95">
        <f>SUM('月間の収支計画(小売・サービス) '!$I$62:$I$64)</f>
        <v>0</v>
      </c>
      <c r="M27" s="175" t="e">
        <f t="shared" si="0"/>
        <v>#DIV/0!</v>
      </c>
      <c r="O27" s="288"/>
      <c r="P27" s="159"/>
      <c r="Q27" s="59"/>
      <c r="R27" s="159" t="s">
        <v>164</v>
      </c>
      <c r="S27" s="95">
        <f>SUM('月間の収支計画(小売・サービス) '!$O$62:$O$64)</f>
        <v>0</v>
      </c>
      <c r="T27" s="175" t="e">
        <f t="shared" si="1"/>
        <v>#DIV/0!</v>
      </c>
    </row>
    <row r="28" spans="1:20" ht="19.5" thickBot="1">
      <c r="A28" s="289"/>
      <c r="B28" s="176" t="s">
        <v>156</v>
      </c>
      <c r="C28" s="177" t="e">
        <f>'月間の収支計画(小売・サービス) '!$C$31</f>
        <v>#DIV/0!</v>
      </c>
      <c r="D28" s="178"/>
      <c r="E28" s="179"/>
      <c r="F28" s="180" t="e">
        <f t="shared" si="2"/>
        <v>#DIV/0!</v>
      </c>
      <c r="H28" s="289"/>
      <c r="I28" s="176" t="s">
        <v>156</v>
      </c>
      <c r="J28" s="177" t="e">
        <f>'月間の収支計画(小売・サービス) '!$I$31</f>
        <v>#DIV/0!</v>
      </c>
      <c r="K28" s="178"/>
      <c r="L28" s="179"/>
      <c r="M28" s="180" t="e">
        <f t="shared" si="0"/>
        <v>#DIV/0!</v>
      </c>
      <c r="O28" s="289"/>
      <c r="P28" s="176" t="s">
        <v>156</v>
      </c>
      <c r="Q28" s="177" t="e">
        <f>'月間の収支計画(小売・サービス) '!$O$31</f>
        <v>#DIV/0!</v>
      </c>
      <c r="R28" s="178"/>
      <c r="S28" s="179"/>
      <c r="T28" s="180" t="e">
        <f t="shared" si="1"/>
        <v>#DIV/0!</v>
      </c>
    </row>
    <row r="29" spans="1:20">
      <c r="A29" s="287">
        <v>6</v>
      </c>
      <c r="B29" s="172"/>
      <c r="C29" s="173"/>
      <c r="D29" s="169" t="s">
        <v>157</v>
      </c>
      <c r="E29" s="171" t="e">
        <f>'月間の収支計画(小売・サービス) '!$C$32</f>
        <v>#DIV/0!</v>
      </c>
      <c r="F29" s="174" t="e">
        <f t="shared" si="2"/>
        <v>#DIV/0!</v>
      </c>
      <c r="H29" s="287">
        <v>6</v>
      </c>
      <c r="I29" s="172"/>
      <c r="J29" s="173"/>
      <c r="K29" s="169" t="s">
        <v>157</v>
      </c>
      <c r="L29" s="171" t="e">
        <f>'月間の収支計画(小売・サービス) '!$I$32</f>
        <v>#DIV/0!</v>
      </c>
      <c r="M29" s="174" t="e">
        <f t="shared" si="0"/>
        <v>#DIV/0!</v>
      </c>
      <c r="O29" s="287">
        <v>6</v>
      </c>
      <c r="P29" s="172"/>
      <c r="Q29" s="173"/>
      <c r="R29" s="169" t="s">
        <v>157</v>
      </c>
      <c r="S29" s="171" t="e">
        <f>'月間の収支計画(小売・サービス) '!$O$32</f>
        <v>#DIV/0!</v>
      </c>
      <c r="T29" s="174" t="e">
        <f t="shared" si="1"/>
        <v>#DIV/0!</v>
      </c>
    </row>
    <row r="30" spans="1:20">
      <c r="A30" s="288"/>
      <c r="B30" s="159"/>
      <c r="C30" s="59"/>
      <c r="D30" s="159" t="s">
        <v>34</v>
      </c>
      <c r="E30" s="95">
        <f>'月間の収支計画(小売・サービス) '!$C$34</f>
        <v>0</v>
      </c>
      <c r="F30" s="175" t="e">
        <f t="shared" si="2"/>
        <v>#DIV/0!</v>
      </c>
      <c r="H30" s="288"/>
      <c r="I30" s="159"/>
      <c r="J30" s="59"/>
      <c r="K30" s="159" t="s">
        <v>34</v>
      </c>
      <c r="L30" s="95">
        <f>'月間の収支計画(小売・サービス) '!$I$34</f>
        <v>0</v>
      </c>
      <c r="M30" s="175" t="e">
        <f t="shared" si="0"/>
        <v>#DIV/0!</v>
      </c>
      <c r="O30" s="288"/>
      <c r="P30" s="159"/>
      <c r="Q30" s="59"/>
      <c r="R30" s="159" t="s">
        <v>34</v>
      </c>
      <c r="S30" s="95">
        <f>'月間の収支計画(小売・サービス) '!$O$34</f>
        <v>0</v>
      </c>
      <c r="T30" s="175" t="e">
        <f t="shared" si="1"/>
        <v>#DIV/0!</v>
      </c>
    </row>
    <row r="31" spans="1:20">
      <c r="A31" s="288"/>
      <c r="B31" s="159"/>
      <c r="C31" s="59"/>
      <c r="D31" s="159" t="s">
        <v>165</v>
      </c>
      <c r="E31" s="95">
        <f>'月間の収支計画(小売・サービス) '!$C$65</f>
        <v>0</v>
      </c>
      <c r="F31" s="175" t="e">
        <f t="shared" si="2"/>
        <v>#DIV/0!</v>
      </c>
      <c r="H31" s="288"/>
      <c r="I31" s="159"/>
      <c r="J31" s="59"/>
      <c r="K31" s="159" t="s">
        <v>165</v>
      </c>
      <c r="L31" s="95">
        <f>'月間の収支計画(小売・サービス) '!$I$65</f>
        <v>0</v>
      </c>
      <c r="M31" s="175" t="e">
        <f t="shared" si="0"/>
        <v>#DIV/0!</v>
      </c>
      <c r="O31" s="288"/>
      <c r="P31" s="159"/>
      <c r="Q31" s="59"/>
      <c r="R31" s="159" t="s">
        <v>165</v>
      </c>
      <c r="S31" s="95">
        <f>'月間の収支計画(小売・サービス) '!$O$65</f>
        <v>0</v>
      </c>
      <c r="T31" s="175" t="e">
        <f t="shared" si="1"/>
        <v>#DIV/0!</v>
      </c>
    </row>
    <row r="32" spans="1:20">
      <c r="A32" s="288"/>
      <c r="B32" s="159"/>
      <c r="C32" s="59"/>
      <c r="D32" s="159" t="s">
        <v>164</v>
      </c>
      <c r="E32" s="95">
        <f>SUM('月間の収支計画(小売・サービス) '!$C$62:$C$64)</f>
        <v>0</v>
      </c>
      <c r="F32" s="175" t="e">
        <f>F31+C32-E32</f>
        <v>#DIV/0!</v>
      </c>
      <c r="H32" s="288"/>
      <c r="I32" s="159"/>
      <c r="J32" s="59"/>
      <c r="K32" s="159" t="s">
        <v>164</v>
      </c>
      <c r="L32" s="95">
        <f>SUM('月間の収支計画(小売・サービス) '!$I$62:$I$64)</f>
        <v>0</v>
      </c>
      <c r="M32" s="175" t="e">
        <f t="shared" si="0"/>
        <v>#DIV/0!</v>
      </c>
      <c r="O32" s="288"/>
      <c r="P32" s="159"/>
      <c r="Q32" s="59"/>
      <c r="R32" s="159" t="s">
        <v>164</v>
      </c>
      <c r="S32" s="95">
        <f>SUM('月間の収支計画(小売・サービス) '!$O$62:$O$64)</f>
        <v>0</v>
      </c>
      <c r="T32" s="175" t="e">
        <f t="shared" si="1"/>
        <v>#DIV/0!</v>
      </c>
    </row>
    <row r="33" spans="1:20" ht="19.5" thickBot="1">
      <c r="A33" s="289"/>
      <c r="B33" s="176" t="s">
        <v>156</v>
      </c>
      <c r="C33" s="177" t="e">
        <f>'月間の収支計画(小売・サービス) '!$C$31</f>
        <v>#DIV/0!</v>
      </c>
      <c r="D33" s="178"/>
      <c r="E33" s="179"/>
      <c r="F33" s="180" t="e">
        <f t="shared" si="2"/>
        <v>#DIV/0!</v>
      </c>
      <c r="H33" s="289"/>
      <c r="I33" s="176" t="s">
        <v>156</v>
      </c>
      <c r="J33" s="177" t="e">
        <f>'月間の収支計画(小売・サービス) '!$I$31</f>
        <v>#DIV/0!</v>
      </c>
      <c r="K33" s="178"/>
      <c r="L33" s="179"/>
      <c r="M33" s="180" t="e">
        <f t="shared" si="0"/>
        <v>#DIV/0!</v>
      </c>
      <c r="O33" s="289"/>
      <c r="P33" s="176" t="s">
        <v>156</v>
      </c>
      <c r="Q33" s="177" t="e">
        <f>'月間の収支計画(小売・サービス) '!$O$31</f>
        <v>#DIV/0!</v>
      </c>
      <c r="R33" s="178"/>
      <c r="S33" s="179"/>
      <c r="T33" s="180" t="e">
        <f t="shared" si="1"/>
        <v>#DIV/0!</v>
      </c>
    </row>
    <row r="34" spans="1:20">
      <c r="A34" s="287">
        <v>7</v>
      </c>
      <c r="B34" s="172"/>
      <c r="C34" s="173"/>
      <c r="D34" s="169" t="s">
        <v>157</v>
      </c>
      <c r="E34" s="171" t="e">
        <f>'月間の収支計画(小売・サービス) '!$C$32</f>
        <v>#DIV/0!</v>
      </c>
      <c r="F34" s="174" t="e">
        <f t="shared" si="2"/>
        <v>#DIV/0!</v>
      </c>
      <c r="H34" s="287">
        <v>7</v>
      </c>
      <c r="I34" s="172"/>
      <c r="J34" s="173"/>
      <c r="K34" s="169" t="s">
        <v>157</v>
      </c>
      <c r="L34" s="171" t="e">
        <f>'月間の収支計画(小売・サービス) '!$I$32</f>
        <v>#DIV/0!</v>
      </c>
      <c r="M34" s="174" t="e">
        <f t="shared" si="0"/>
        <v>#DIV/0!</v>
      </c>
      <c r="O34" s="287">
        <v>7</v>
      </c>
      <c r="P34" s="172"/>
      <c r="Q34" s="173"/>
      <c r="R34" s="169" t="s">
        <v>157</v>
      </c>
      <c r="S34" s="171" t="e">
        <f>'月間の収支計画(小売・サービス) '!$O$32</f>
        <v>#DIV/0!</v>
      </c>
      <c r="T34" s="174" t="e">
        <f t="shared" si="1"/>
        <v>#DIV/0!</v>
      </c>
    </row>
    <row r="35" spans="1:20">
      <c r="A35" s="288"/>
      <c r="B35" s="159"/>
      <c r="C35" s="59"/>
      <c r="D35" s="159" t="s">
        <v>34</v>
      </c>
      <c r="E35" s="95">
        <f>'月間の収支計画(小売・サービス) '!$C$34</f>
        <v>0</v>
      </c>
      <c r="F35" s="175" t="e">
        <f t="shared" si="2"/>
        <v>#DIV/0!</v>
      </c>
      <c r="H35" s="288"/>
      <c r="I35" s="159"/>
      <c r="J35" s="59"/>
      <c r="K35" s="159" t="s">
        <v>34</v>
      </c>
      <c r="L35" s="95">
        <f>'月間の収支計画(小売・サービス) '!$I$34</f>
        <v>0</v>
      </c>
      <c r="M35" s="175" t="e">
        <f t="shared" si="0"/>
        <v>#DIV/0!</v>
      </c>
      <c r="O35" s="288"/>
      <c r="P35" s="159"/>
      <c r="Q35" s="59"/>
      <c r="R35" s="159" t="s">
        <v>34</v>
      </c>
      <c r="S35" s="95">
        <f>'月間の収支計画(小売・サービス) '!$O$34</f>
        <v>0</v>
      </c>
      <c r="T35" s="175" t="e">
        <f t="shared" si="1"/>
        <v>#DIV/0!</v>
      </c>
    </row>
    <row r="36" spans="1:20">
      <c r="A36" s="288"/>
      <c r="B36" s="159"/>
      <c r="C36" s="59"/>
      <c r="D36" s="159" t="s">
        <v>165</v>
      </c>
      <c r="E36" s="95">
        <f>'月間の収支計画(小売・サービス) '!$C$65</f>
        <v>0</v>
      </c>
      <c r="F36" s="175" t="e">
        <f t="shared" si="2"/>
        <v>#DIV/0!</v>
      </c>
      <c r="H36" s="288"/>
      <c r="I36" s="159"/>
      <c r="J36" s="59"/>
      <c r="K36" s="159" t="s">
        <v>165</v>
      </c>
      <c r="L36" s="95">
        <f>'月間の収支計画(小売・サービス) '!$I$65</f>
        <v>0</v>
      </c>
      <c r="M36" s="175" t="e">
        <f t="shared" si="0"/>
        <v>#DIV/0!</v>
      </c>
      <c r="O36" s="288"/>
      <c r="P36" s="159"/>
      <c r="Q36" s="59"/>
      <c r="R36" s="159" t="s">
        <v>165</v>
      </c>
      <c r="S36" s="95">
        <f>'月間の収支計画(小売・サービス) '!$O$65</f>
        <v>0</v>
      </c>
      <c r="T36" s="175" t="e">
        <f t="shared" si="1"/>
        <v>#DIV/0!</v>
      </c>
    </row>
    <row r="37" spans="1:20">
      <c r="A37" s="288"/>
      <c r="B37" s="159"/>
      <c r="C37" s="59"/>
      <c r="D37" s="159" t="s">
        <v>164</v>
      </c>
      <c r="E37" s="95">
        <f>SUM('月間の収支計画(小売・サービス) '!$C$62:$C$64)</f>
        <v>0</v>
      </c>
      <c r="F37" s="175" t="e">
        <f>F36+C37-E37</f>
        <v>#DIV/0!</v>
      </c>
      <c r="H37" s="288"/>
      <c r="I37" s="159"/>
      <c r="J37" s="59"/>
      <c r="K37" s="159" t="s">
        <v>164</v>
      </c>
      <c r="L37" s="95">
        <f>SUM('月間の収支計画(小売・サービス) '!$I$62:$I$64)</f>
        <v>0</v>
      </c>
      <c r="M37" s="175" t="e">
        <f t="shared" si="0"/>
        <v>#DIV/0!</v>
      </c>
      <c r="O37" s="288"/>
      <c r="P37" s="159"/>
      <c r="Q37" s="59"/>
      <c r="R37" s="159" t="s">
        <v>164</v>
      </c>
      <c r="S37" s="95">
        <f>SUM('月間の収支計画(小売・サービス) '!$O$62:$O$64)</f>
        <v>0</v>
      </c>
      <c r="T37" s="175" t="e">
        <f t="shared" si="1"/>
        <v>#DIV/0!</v>
      </c>
    </row>
    <row r="38" spans="1:20" ht="19.5" thickBot="1">
      <c r="A38" s="289"/>
      <c r="B38" s="176" t="s">
        <v>156</v>
      </c>
      <c r="C38" s="177" t="e">
        <f>'月間の収支計画(小売・サービス) '!$C$31</f>
        <v>#DIV/0!</v>
      </c>
      <c r="D38" s="178"/>
      <c r="E38" s="179"/>
      <c r="F38" s="180" t="e">
        <f t="shared" si="2"/>
        <v>#DIV/0!</v>
      </c>
      <c r="H38" s="289"/>
      <c r="I38" s="176" t="s">
        <v>156</v>
      </c>
      <c r="J38" s="177" t="e">
        <f>'月間の収支計画(小売・サービス) '!$I$31</f>
        <v>#DIV/0!</v>
      </c>
      <c r="K38" s="178"/>
      <c r="L38" s="179"/>
      <c r="M38" s="180" t="e">
        <f t="shared" si="0"/>
        <v>#DIV/0!</v>
      </c>
      <c r="O38" s="289"/>
      <c r="P38" s="176" t="s">
        <v>156</v>
      </c>
      <c r="Q38" s="177" t="e">
        <f>'月間の収支計画(小売・サービス) '!$O$31</f>
        <v>#DIV/0!</v>
      </c>
      <c r="R38" s="178"/>
      <c r="S38" s="179"/>
      <c r="T38" s="180" t="e">
        <f t="shared" si="1"/>
        <v>#DIV/0!</v>
      </c>
    </row>
    <row r="39" spans="1:20">
      <c r="A39" s="287">
        <v>8</v>
      </c>
      <c r="B39" s="172"/>
      <c r="C39" s="173"/>
      <c r="D39" s="169" t="s">
        <v>157</v>
      </c>
      <c r="E39" s="171" t="e">
        <f>'月間の収支計画(小売・サービス) '!$C$32</f>
        <v>#DIV/0!</v>
      </c>
      <c r="F39" s="174" t="e">
        <f t="shared" si="2"/>
        <v>#DIV/0!</v>
      </c>
      <c r="H39" s="287">
        <v>8</v>
      </c>
      <c r="I39" s="172"/>
      <c r="J39" s="173"/>
      <c r="K39" s="169" t="s">
        <v>157</v>
      </c>
      <c r="L39" s="171" t="e">
        <f>'月間の収支計画(小売・サービス) '!$I$32</f>
        <v>#DIV/0!</v>
      </c>
      <c r="M39" s="174" t="e">
        <f t="shared" si="0"/>
        <v>#DIV/0!</v>
      </c>
      <c r="O39" s="287">
        <v>8</v>
      </c>
      <c r="P39" s="172"/>
      <c r="Q39" s="173"/>
      <c r="R39" s="169" t="s">
        <v>157</v>
      </c>
      <c r="S39" s="171" t="e">
        <f>'月間の収支計画(小売・サービス) '!$O$32</f>
        <v>#DIV/0!</v>
      </c>
      <c r="T39" s="174" t="e">
        <f t="shared" si="1"/>
        <v>#DIV/0!</v>
      </c>
    </row>
    <row r="40" spans="1:20">
      <c r="A40" s="288"/>
      <c r="B40" s="159"/>
      <c r="C40" s="59"/>
      <c r="D40" s="159" t="s">
        <v>34</v>
      </c>
      <c r="E40" s="95">
        <f>'月間の収支計画(小売・サービス) '!$C$34</f>
        <v>0</v>
      </c>
      <c r="F40" s="175" t="e">
        <f t="shared" si="2"/>
        <v>#DIV/0!</v>
      </c>
      <c r="H40" s="288"/>
      <c r="I40" s="159"/>
      <c r="J40" s="59"/>
      <c r="K40" s="159" t="s">
        <v>34</v>
      </c>
      <c r="L40" s="95">
        <f>'月間の収支計画(小売・サービス) '!$I$34</f>
        <v>0</v>
      </c>
      <c r="M40" s="175" t="e">
        <f t="shared" si="0"/>
        <v>#DIV/0!</v>
      </c>
      <c r="O40" s="288"/>
      <c r="P40" s="159"/>
      <c r="Q40" s="59"/>
      <c r="R40" s="159" t="s">
        <v>34</v>
      </c>
      <c r="S40" s="95">
        <f>'月間の収支計画(小売・サービス) '!$O$34</f>
        <v>0</v>
      </c>
      <c r="T40" s="175" t="e">
        <f t="shared" si="1"/>
        <v>#DIV/0!</v>
      </c>
    </row>
    <row r="41" spans="1:20">
      <c r="A41" s="288"/>
      <c r="B41" s="159"/>
      <c r="C41" s="59"/>
      <c r="D41" s="159" t="s">
        <v>165</v>
      </c>
      <c r="E41" s="95">
        <f>'月間の収支計画(小売・サービス) '!$C$65</f>
        <v>0</v>
      </c>
      <c r="F41" s="175" t="e">
        <f t="shared" si="2"/>
        <v>#DIV/0!</v>
      </c>
      <c r="H41" s="288"/>
      <c r="I41" s="159"/>
      <c r="J41" s="59"/>
      <c r="K41" s="159" t="s">
        <v>165</v>
      </c>
      <c r="L41" s="95">
        <f>'月間の収支計画(小売・サービス) '!$I$65</f>
        <v>0</v>
      </c>
      <c r="M41" s="175" t="e">
        <f t="shared" si="0"/>
        <v>#DIV/0!</v>
      </c>
      <c r="O41" s="288"/>
      <c r="P41" s="159"/>
      <c r="Q41" s="59"/>
      <c r="R41" s="159" t="s">
        <v>165</v>
      </c>
      <c r="S41" s="95">
        <f>'月間の収支計画(小売・サービス) '!$O$65</f>
        <v>0</v>
      </c>
      <c r="T41" s="175" t="e">
        <f t="shared" si="1"/>
        <v>#DIV/0!</v>
      </c>
    </row>
    <row r="42" spans="1:20">
      <c r="A42" s="288"/>
      <c r="B42" s="159"/>
      <c r="C42" s="59"/>
      <c r="D42" s="159" t="s">
        <v>164</v>
      </c>
      <c r="E42" s="95">
        <f>SUM('月間の収支計画(小売・サービス) '!$C$62:$C$64)</f>
        <v>0</v>
      </c>
      <c r="F42" s="175" t="e">
        <f>F41+C42-E42</f>
        <v>#DIV/0!</v>
      </c>
      <c r="H42" s="288"/>
      <c r="I42" s="159"/>
      <c r="J42" s="59"/>
      <c r="K42" s="159" t="s">
        <v>164</v>
      </c>
      <c r="L42" s="95">
        <f>SUM('月間の収支計画(小売・サービス) '!$I$62:$I$64)</f>
        <v>0</v>
      </c>
      <c r="M42" s="175" t="e">
        <f t="shared" si="0"/>
        <v>#DIV/0!</v>
      </c>
      <c r="O42" s="288"/>
      <c r="P42" s="159"/>
      <c r="Q42" s="59"/>
      <c r="R42" s="159" t="s">
        <v>164</v>
      </c>
      <c r="S42" s="95">
        <f>SUM('月間の収支計画(小売・サービス) '!$O$62:$O$64)</f>
        <v>0</v>
      </c>
      <c r="T42" s="175" t="e">
        <f t="shared" si="1"/>
        <v>#DIV/0!</v>
      </c>
    </row>
    <row r="43" spans="1:20" ht="19.5" thickBot="1">
      <c r="A43" s="289"/>
      <c r="B43" s="176" t="s">
        <v>156</v>
      </c>
      <c r="C43" s="177" t="e">
        <f>'月間の収支計画(小売・サービス) '!$C$31</f>
        <v>#DIV/0!</v>
      </c>
      <c r="D43" s="178"/>
      <c r="E43" s="179"/>
      <c r="F43" s="180" t="e">
        <f t="shared" si="2"/>
        <v>#DIV/0!</v>
      </c>
      <c r="H43" s="289"/>
      <c r="I43" s="176" t="s">
        <v>156</v>
      </c>
      <c r="J43" s="177" t="e">
        <f>'月間の収支計画(小売・サービス) '!$I$31</f>
        <v>#DIV/0!</v>
      </c>
      <c r="K43" s="178"/>
      <c r="L43" s="179"/>
      <c r="M43" s="180" t="e">
        <f t="shared" si="0"/>
        <v>#DIV/0!</v>
      </c>
      <c r="O43" s="289"/>
      <c r="P43" s="176" t="s">
        <v>156</v>
      </c>
      <c r="Q43" s="177" t="e">
        <f>'月間の収支計画(小売・サービス) '!$O$31</f>
        <v>#DIV/0!</v>
      </c>
      <c r="R43" s="178"/>
      <c r="S43" s="179"/>
      <c r="T43" s="180" t="e">
        <f t="shared" si="1"/>
        <v>#DIV/0!</v>
      </c>
    </row>
    <row r="44" spans="1:20">
      <c r="A44" s="287">
        <v>9</v>
      </c>
      <c r="B44" s="172"/>
      <c r="C44" s="173"/>
      <c r="D44" s="169" t="s">
        <v>157</v>
      </c>
      <c r="E44" s="171" t="e">
        <f>'月間の収支計画(小売・サービス) '!$C$32</f>
        <v>#DIV/0!</v>
      </c>
      <c r="F44" s="174" t="e">
        <f t="shared" si="2"/>
        <v>#DIV/0!</v>
      </c>
      <c r="H44" s="287">
        <v>9</v>
      </c>
      <c r="I44" s="172"/>
      <c r="J44" s="173"/>
      <c r="K44" s="169" t="s">
        <v>157</v>
      </c>
      <c r="L44" s="171" t="e">
        <f>'月間の収支計画(小売・サービス) '!$I$32</f>
        <v>#DIV/0!</v>
      </c>
      <c r="M44" s="174" t="e">
        <f t="shared" si="0"/>
        <v>#DIV/0!</v>
      </c>
      <c r="O44" s="287">
        <v>9</v>
      </c>
      <c r="P44" s="172"/>
      <c r="Q44" s="173"/>
      <c r="R44" s="169" t="s">
        <v>157</v>
      </c>
      <c r="S44" s="171" t="e">
        <f>'月間の収支計画(小売・サービス) '!$O$32</f>
        <v>#DIV/0!</v>
      </c>
      <c r="T44" s="174" t="e">
        <f t="shared" si="1"/>
        <v>#DIV/0!</v>
      </c>
    </row>
    <row r="45" spans="1:20">
      <c r="A45" s="288"/>
      <c r="B45" s="159"/>
      <c r="C45" s="59"/>
      <c r="D45" s="159" t="s">
        <v>34</v>
      </c>
      <c r="E45" s="95">
        <f>'月間の収支計画(小売・サービス) '!$C$34</f>
        <v>0</v>
      </c>
      <c r="F45" s="175" t="e">
        <f t="shared" si="2"/>
        <v>#DIV/0!</v>
      </c>
      <c r="H45" s="288"/>
      <c r="I45" s="159"/>
      <c r="J45" s="59"/>
      <c r="K45" s="159" t="s">
        <v>34</v>
      </c>
      <c r="L45" s="95">
        <f>'月間の収支計画(小売・サービス) '!$I$34</f>
        <v>0</v>
      </c>
      <c r="M45" s="175" t="e">
        <f t="shared" si="0"/>
        <v>#DIV/0!</v>
      </c>
      <c r="O45" s="288"/>
      <c r="P45" s="159"/>
      <c r="Q45" s="59"/>
      <c r="R45" s="159" t="s">
        <v>34</v>
      </c>
      <c r="S45" s="95">
        <f>'月間の収支計画(小売・サービス) '!$O$34</f>
        <v>0</v>
      </c>
      <c r="T45" s="175" t="e">
        <f t="shared" si="1"/>
        <v>#DIV/0!</v>
      </c>
    </row>
    <row r="46" spans="1:20">
      <c r="A46" s="288"/>
      <c r="B46" s="159"/>
      <c r="C46" s="59"/>
      <c r="D46" s="159" t="s">
        <v>165</v>
      </c>
      <c r="E46" s="95">
        <f>'月間の収支計画(小売・サービス) '!$C$65</f>
        <v>0</v>
      </c>
      <c r="F46" s="175" t="e">
        <f t="shared" si="2"/>
        <v>#DIV/0!</v>
      </c>
      <c r="H46" s="288"/>
      <c r="I46" s="159"/>
      <c r="J46" s="59"/>
      <c r="K46" s="159" t="s">
        <v>165</v>
      </c>
      <c r="L46" s="95">
        <f>'月間の収支計画(小売・サービス) '!$I$65</f>
        <v>0</v>
      </c>
      <c r="M46" s="175" t="e">
        <f t="shared" si="0"/>
        <v>#DIV/0!</v>
      </c>
      <c r="O46" s="288"/>
      <c r="P46" s="159"/>
      <c r="Q46" s="59"/>
      <c r="R46" s="159" t="s">
        <v>165</v>
      </c>
      <c r="S46" s="95">
        <f>'月間の収支計画(小売・サービス) '!$O$65</f>
        <v>0</v>
      </c>
      <c r="T46" s="175" t="e">
        <f t="shared" si="1"/>
        <v>#DIV/0!</v>
      </c>
    </row>
    <row r="47" spans="1:20">
      <c r="A47" s="288"/>
      <c r="B47" s="159"/>
      <c r="C47" s="59"/>
      <c r="D47" s="159" t="s">
        <v>164</v>
      </c>
      <c r="E47" s="95">
        <f>SUM('月間の収支計画(小売・サービス) '!$C$62:$C$64)</f>
        <v>0</v>
      </c>
      <c r="F47" s="175" t="e">
        <f t="shared" si="2"/>
        <v>#DIV/0!</v>
      </c>
      <c r="H47" s="288"/>
      <c r="I47" s="159"/>
      <c r="J47" s="59"/>
      <c r="K47" s="159" t="s">
        <v>164</v>
      </c>
      <c r="L47" s="95">
        <f>SUM('月間の収支計画(小売・サービス) '!$I$62:$I$64)</f>
        <v>0</v>
      </c>
      <c r="M47" s="175" t="e">
        <f t="shared" si="0"/>
        <v>#DIV/0!</v>
      </c>
      <c r="O47" s="288"/>
      <c r="P47" s="159"/>
      <c r="Q47" s="59"/>
      <c r="R47" s="159" t="s">
        <v>164</v>
      </c>
      <c r="S47" s="95">
        <f>SUM('月間の収支計画(小売・サービス) '!$O$62:$O$64)</f>
        <v>0</v>
      </c>
      <c r="T47" s="175" t="e">
        <f t="shared" si="1"/>
        <v>#DIV/0!</v>
      </c>
    </row>
    <row r="48" spans="1:20" ht="19.5" thickBot="1">
      <c r="A48" s="289"/>
      <c r="B48" s="176" t="s">
        <v>156</v>
      </c>
      <c r="C48" s="177" t="e">
        <f>'月間の収支計画(小売・サービス) '!$C$31</f>
        <v>#DIV/0!</v>
      </c>
      <c r="D48" s="178"/>
      <c r="E48" s="179"/>
      <c r="F48" s="180" t="e">
        <f t="shared" si="2"/>
        <v>#DIV/0!</v>
      </c>
      <c r="H48" s="289"/>
      <c r="I48" s="176" t="s">
        <v>156</v>
      </c>
      <c r="J48" s="177" t="e">
        <f>'月間の収支計画(小売・サービス) '!$I$31</f>
        <v>#DIV/0!</v>
      </c>
      <c r="K48" s="178"/>
      <c r="L48" s="179"/>
      <c r="M48" s="180" t="e">
        <f t="shared" si="0"/>
        <v>#DIV/0!</v>
      </c>
      <c r="O48" s="289"/>
      <c r="P48" s="176" t="s">
        <v>156</v>
      </c>
      <c r="Q48" s="177" t="e">
        <f>'月間の収支計画(小売・サービス) '!$O$31</f>
        <v>#DIV/0!</v>
      </c>
      <c r="R48" s="178"/>
      <c r="S48" s="179"/>
      <c r="T48" s="180" t="e">
        <f t="shared" si="1"/>
        <v>#DIV/0!</v>
      </c>
    </row>
    <row r="49" spans="1:20">
      <c r="A49" s="287">
        <v>10</v>
      </c>
      <c r="B49" s="172"/>
      <c r="C49" s="173"/>
      <c r="D49" s="169" t="s">
        <v>157</v>
      </c>
      <c r="E49" s="171" t="e">
        <f>'月間の収支計画(小売・サービス) '!$C$32</f>
        <v>#DIV/0!</v>
      </c>
      <c r="F49" s="174" t="e">
        <f t="shared" si="2"/>
        <v>#DIV/0!</v>
      </c>
      <c r="H49" s="287">
        <v>10</v>
      </c>
      <c r="I49" s="172"/>
      <c r="J49" s="173"/>
      <c r="K49" s="169" t="s">
        <v>157</v>
      </c>
      <c r="L49" s="171" t="e">
        <f>'月間の収支計画(小売・サービス) '!$I$32</f>
        <v>#DIV/0!</v>
      </c>
      <c r="M49" s="174" t="e">
        <f t="shared" si="0"/>
        <v>#DIV/0!</v>
      </c>
      <c r="O49" s="287">
        <v>10</v>
      </c>
      <c r="P49" s="172"/>
      <c r="Q49" s="173"/>
      <c r="R49" s="169" t="s">
        <v>157</v>
      </c>
      <c r="S49" s="171" t="e">
        <f>'月間の収支計画(小売・サービス) '!$O$32</f>
        <v>#DIV/0!</v>
      </c>
      <c r="T49" s="174" t="e">
        <f t="shared" si="1"/>
        <v>#DIV/0!</v>
      </c>
    </row>
    <row r="50" spans="1:20">
      <c r="A50" s="288"/>
      <c r="B50" s="159"/>
      <c r="C50" s="59"/>
      <c r="D50" s="159" t="s">
        <v>34</v>
      </c>
      <c r="E50" s="95">
        <f>'月間の収支計画(小売・サービス) '!$C$34</f>
        <v>0</v>
      </c>
      <c r="F50" s="175" t="e">
        <f t="shared" si="2"/>
        <v>#DIV/0!</v>
      </c>
      <c r="H50" s="288"/>
      <c r="I50" s="159"/>
      <c r="J50" s="59"/>
      <c r="K50" s="159" t="s">
        <v>34</v>
      </c>
      <c r="L50" s="95">
        <f>'月間の収支計画(小売・サービス) '!$I$34</f>
        <v>0</v>
      </c>
      <c r="M50" s="175" t="e">
        <f t="shared" si="0"/>
        <v>#DIV/0!</v>
      </c>
      <c r="O50" s="288"/>
      <c r="P50" s="159"/>
      <c r="Q50" s="59"/>
      <c r="R50" s="159" t="s">
        <v>34</v>
      </c>
      <c r="S50" s="95">
        <f>'月間の収支計画(小売・サービス) '!$O$34</f>
        <v>0</v>
      </c>
      <c r="T50" s="175" t="e">
        <f t="shared" si="1"/>
        <v>#DIV/0!</v>
      </c>
    </row>
    <row r="51" spans="1:20">
      <c r="A51" s="288"/>
      <c r="B51" s="159"/>
      <c r="C51" s="59"/>
      <c r="D51" s="159" t="s">
        <v>165</v>
      </c>
      <c r="E51" s="95">
        <f>'月間の収支計画(小売・サービス) '!$C$65</f>
        <v>0</v>
      </c>
      <c r="F51" s="175" t="e">
        <f t="shared" si="2"/>
        <v>#DIV/0!</v>
      </c>
      <c r="H51" s="288"/>
      <c r="I51" s="159"/>
      <c r="J51" s="59"/>
      <c r="K51" s="159" t="s">
        <v>165</v>
      </c>
      <c r="L51" s="95">
        <f>'月間の収支計画(小売・サービス) '!$I$65</f>
        <v>0</v>
      </c>
      <c r="M51" s="175" t="e">
        <f t="shared" si="0"/>
        <v>#DIV/0!</v>
      </c>
      <c r="O51" s="288"/>
      <c r="P51" s="159"/>
      <c r="Q51" s="59"/>
      <c r="R51" s="159" t="s">
        <v>165</v>
      </c>
      <c r="S51" s="95">
        <f>'月間の収支計画(小売・サービス) '!$O$65</f>
        <v>0</v>
      </c>
      <c r="T51" s="175" t="e">
        <f t="shared" si="1"/>
        <v>#DIV/0!</v>
      </c>
    </row>
    <row r="52" spans="1:20">
      <c r="A52" s="288"/>
      <c r="B52" s="159"/>
      <c r="C52" s="59"/>
      <c r="D52" s="159" t="s">
        <v>164</v>
      </c>
      <c r="E52" s="95">
        <f>SUM('月間の収支計画(小売・サービス) '!$C$62:$C$64)</f>
        <v>0</v>
      </c>
      <c r="F52" s="175" t="e">
        <f t="shared" si="2"/>
        <v>#DIV/0!</v>
      </c>
      <c r="H52" s="288"/>
      <c r="I52" s="159"/>
      <c r="J52" s="59"/>
      <c r="K52" s="159" t="s">
        <v>164</v>
      </c>
      <c r="L52" s="95">
        <f>SUM('月間の収支計画(小売・サービス) '!$I$62:$I$64)</f>
        <v>0</v>
      </c>
      <c r="M52" s="175" t="e">
        <f>M51+J52-L52</f>
        <v>#DIV/0!</v>
      </c>
      <c r="O52" s="288"/>
      <c r="P52" s="159"/>
      <c r="Q52" s="59"/>
      <c r="R52" s="159" t="s">
        <v>164</v>
      </c>
      <c r="S52" s="95">
        <f>SUM('月間の収支計画(小売・サービス) '!$O$62:$O$64)</f>
        <v>0</v>
      </c>
      <c r="T52" s="175" t="e">
        <f t="shared" si="1"/>
        <v>#DIV/0!</v>
      </c>
    </row>
    <row r="53" spans="1:20" ht="19.5" thickBot="1">
      <c r="A53" s="289"/>
      <c r="B53" s="176" t="s">
        <v>156</v>
      </c>
      <c r="C53" s="177" t="e">
        <f>'月間の収支計画(小売・サービス) '!$C$31</f>
        <v>#DIV/0!</v>
      </c>
      <c r="D53" s="178"/>
      <c r="E53" s="179"/>
      <c r="F53" s="180" t="e">
        <f t="shared" si="2"/>
        <v>#DIV/0!</v>
      </c>
      <c r="H53" s="289"/>
      <c r="I53" s="176" t="s">
        <v>156</v>
      </c>
      <c r="J53" s="177" t="e">
        <f>'月間の収支計画(小売・サービス) '!$I$31</f>
        <v>#DIV/0!</v>
      </c>
      <c r="K53" s="178"/>
      <c r="L53" s="179"/>
      <c r="M53" s="180" t="e">
        <f t="shared" si="0"/>
        <v>#DIV/0!</v>
      </c>
      <c r="O53" s="289"/>
      <c r="P53" s="176" t="s">
        <v>156</v>
      </c>
      <c r="Q53" s="177" t="e">
        <f>'月間の収支計画(小売・サービス) '!$O$31</f>
        <v>#DIV/0!</v>
      </c>
      <c r="R53" s="178"/>
      <c r="S53" s="179"/>
      <c r="T53" s="180" t="e">
        <f t="shared" si="1"/>
        <v>#DIV/0!</v>
      </c>
    </row>
    <row r="54" spans="1:20">
      <c r="A54" s="287">
        <v>11</v>
      </c>
      <c r="B54" s="172"/>
      <c r="C54" s="173"/>
      <c r="D54" s="169" t="s">
        <v>157</v>
      </c>
      <c r="E54" s="171" t="e">
        <f>'月間の収支計画(小売・サービス) '!$C$32</f>
        <v>#DIV/0!</v>
      </c>
      <c r="F54" s="174" t="e">
        <f t="shared" si="2"/>
        <v>#DIV/0!</v>
      </c>
      <c r="H54" s="287">
        <v>11</v>
      </c>
      <c r="I54" s="172"/>
      <c r="J54" s="173"/>
      <c r="K54" s="169" t="s">
        <v>157</v>
      </c>
      <c r="L54" s="171" t="e">
        <f>'月間の収支計画(小売・サービス) '!$I$32</f>
        <v>#DIV/0!</v>
      </c>
      <c r="M54" s="174" t="e">
        <f t="shared" si="0"/>
        <v>#DIV/0!</v>
      </c>
      <c r="O54" s="287">
        <v>11</v>
      </c>
      <c r="P54" s="172"/>
      <c r="Q54" s="173"/>
      <c r="R54" s="169" t="s">
        <v>157</v>
      </c>
      <c r="S54" s="171" t="e">
        <f>'月間の収支計画(小売・サービス) '!$O$32</f>
        <v>#DIV/0!</v>
      </c>
      <c r="T54" s="174" t="e">
        <f t="shared" si="1"/>
        <v>#DIV/0!</v>
      </c>
    </row>
    <row r="55" spans="1:20">
      <c r="A55" s="288"/>
      <c r="B55" s="159"/>
      <c r="C55" s="59"/>
      <c r="D55" s="159" t="s">
        <v>34</v>
      </c>
      <c r="E55" s="95">
        <f>'月間の収支計画(小売・サービス) '!$C$34</f>
        <v>0</v>
      </c>
      <c r="F55" s="175" t="e">
        <f t="shared" si="2"/>
        <v>#DIV/0!</v>
      </c>
      <c r="H55" s="288"/>
      <c r="I55" s="159"/>
      <c r="J55" s="59"/>
      <c r="K55" s="159" t="s">
        <v>34</v>
      </c>
      <c r="L55" s="95">
        <f>'月間の収支計画(小売・サービス) '!$I$34</f>
        <v>0</v>
      </c>
      <c r="M55" s="175" t="e">
        <f t="shared" si="0"/>
        <v>#DIV/0!</v>
      </c>
      <c r="O55" s="288"/>
      <c r="P55" s="159"/>
      <c r="Q55" s="59"/>
      <c r="R55" s="159" t="s">
        <v>34</v>
      </c>
      <c r="S55" s="95">
        <f>'月間の収支計画(小売・サービス) '!$O$34</f>
        <v>0</v>
      </c>
      <c r="T55" s="175" t="e">
        <f t="shared" si="1"/>
        <v>#DIV/0!</v>
      </c>
    </row>
    <row r="56" spans="1:20">
      <c r="A56" s="288"/>
      <c r="B56" s="159"/>
      <c r="C56" s="59"/>
      <c r="D56" s="159" t="s">
        <v>165</v>
      </c>
      <c r="E56" s="95">
        <f>'月間の収支計画(小売・サービス) '!$C$65</f>
        <v>0</v>
      </c>
      <c r="F56" s="175" t="e">
        <f t="shared" si="2"/>
        <v>#DIV/0!</v>
      </c>
      <c r="H56" s="288"/>
      <c r="I56" s="159"/>
      <c r="J56" s="59"/>
      <c r="K56" s="159" t="s">
        <v>165</v>
      </c>
      <c r="L56" s="95">
        <f>'月間の収支計画(小売・サービス) '!$I$65</f>
        <v>0</v>
      </c>
      <c r="M56" s="175" t="e">
        <f t="shared" si="0"/>
        <v>#DIV/0!</v>
      </c>
      <c r="O56" s="288"/>
      <c r="P56" s="159"/>
      <c r="Q56" s="59"/>
      <c r="R56" s="159" t="s">
        <v>165</v>
      </c>
      <c r="S56" s="95">
        <f>'月間の収支計画(小売・サービス) '!$O$65</f>
        <v>0</v>
      </c>
      <c r="T56" s="175" t="e">
        <f t="shared" si="1"/>
        <v>#DIV/0!</v>
      </c>
    </row>
    <row r="57" spans="1:20">
      <c r="A57" s="288"/>
      <c r="B57" s="159"/>
      <c r="C57" s="59"/>
      <c r="D57" s="159" t="s">
        <v>164</v>
      </c>
      <c r="E57" s="95">
        <f>SUM('月間の収支計画(小売・サービス) '!$C$62:$C$64)</f>
        <v>0</v>
      </c>
      <c r="F57" s="175" t="e">
        <f t="shared" si="2"/>
        <v>#DIV/0!</v>
      </c>
      <c r="H57" s="288"/>
      <c r="I57" s="159"/>
      <c r="J57" s="59"/>
      <c r="K57" s="159" t="s">
        <v>164</v>
      </c>
      <c r="L57" s="95">
        <f>SUM('月間の収支計画(小売・サービス) '!$I$62:$I$64)</f>
        <v>0</v>
      </c>
      <c r="M57" s="175" t="e">
        <f t="shared" si="0"/>
        <v>#DIV/0!</v>
      </c>
      <c r="O57" s="288"/>
      <c r="P57" s="159"/>
      <c r="Q57" s="59"/>
      <c r="R57" s="159" t="s">
        <v>164</v>
      </c>
      <c r="S57" s="95">
        <f>SUM('月間の収支計画(小売・サービス) '!$O$62:$O$64)</f>
        <v>0</v>
      </c>
      <c r="T57" s="175" t="e">
        <f t="shared" si="1"/>
        <v>#DIV/0!</v>
      </c>
    </row>
    <row r="58" spans="1:20" ht="19.5" thickBot="1">
      <c r="A58" s="289"/>
      <c r="B58" s="176" t="s">
        <v>156</v>
      </c>
      <c r="C58" s="177" t="e">
        <f>'月間の収支計画(小売・サービス) '!$C$31</f>
        <v>#DIV/0!</v>
      </c>
      <c r="D58" s="178"/>
      <c r="E58" s="179"/>
      <c r="F58" s="180" t="e">
        <f t="shared" si="2"/>
        <v>#DIV/0!</v>
      </c>
      <c r="H58" s="289"/>
      <c r="I58" s="176" t="s">
        <v>156</v>
      </c>
      <c r="J58" s="177" t="e">
        <f>'月間の収支計画(小売・サービス) '!$I$31</f>
        <v>#DIV/0!</v>
      </c>
      <c r="K58" s="178"/>
      <c r="L58" s="179"/>
      <c r="M58" s="180" t="e">
        <f t="shared" si="0"/>
        <v>#DIV/0!</v>
      </c>
      <c r="O58" s="289"/>
      <c r="P58" s="176" t="s">
        <v>156</v>
      </c>
      <c r="Q58" s="177" t="e">
        <f>'月間の収支計画(小売・サービス) '!$O$31</f>
        <v>#DIV/0!</v>
      </c>
      <c r="R58" s="178"/>
      <c r="S58" s="179"/>
      <c r="T58" s="180" t="e">
        <f t="shared" si="1"/>
        <v>#DIV/0!</v>
      </c>
    </row>
    <row r="59" spans="1:20">
      <c r="A59" s="287">
        <v>12</v>
      </c>
      <c r="B59" s="172"/>
      <c r="C59" s="173"/>
      <c r="D59" s="169" t="s">
        <v>157</v>
      </c>
      <c r="E59" s="171" t="e">
        <f>'月間の収支計画(小売・サービス) '!$C$32</f>
        <v>#DIV/0!</v>
      </c>
      <c r="F59" s="174" t="e">
        <f t="shared" si="2"/>
        <v>#DIV/0!</v>
      </c>
      <c r="H59" s="287">
        <v>12</v>
      </c>
      <c r="I59" s="172"/>
      <c r="J59" s="173"/>
      <c r="K59" s="169" t="s">
        <v>157</v>
      </c>
      <c r="L59" s="171" t="e">
        <f>'月間の収支計画(小売・サービス) '!$I$32</f>
        <v>#DIV/0!</v>
      </c>
      <c r="M59" s="174" t="e">
        <f t="shared" si="0"/>
        <v>#DIV/0!</v>
      </c>
      <c r="O59" s="287">
        <v>12</v>
      </c>
      <c r="P59" s="172"/>
      <c r="Q59" s="173"/>
      <c r="R59" s="169" t="s">
        <v>157</v>
      </c>
      <c r="S59" s="171" t="e">
        <f>'月間の収支計画(小売・サービス) '!$O$32</f>
        <v>#DIV/0!</v>
      </c>
      <c r="T59" s="174" t="e">
        <f t="shared" si="1"/>
        <v>#DIV/0!</v>
      </c>
    </row>
    <row r="60" spans="1:20">
      <c r="A60" s="288"/>
      <c r="B60" s="159"/>
      <c r="C60" s="59"/>
      <c r="D60" s="159" t="s">
        <v>34</v>
      </c>
      <c r="E60" s="95">
        <f>'月間の収支計画(小売・サービス) '!$C$34</f>
        <v>0</v>
      </c>
      <c r="F60" s="175" t="e">
        <f t="shared" si="2"/>
        <v>#DIV/0!</v>
      </c>
      <c r="H60" s="288"/>
      <c r="I60" s="159"/>
      <c r="J60" s="59"/>
      <c r="K60" s="159" t="s">
        <v>34</v>
      </c>
      <c r="L60" s="95">
        <f>'月間の収支計画(小売・サービス) '!$I$34</f>
        <v>0</v>
      </c>
      <c r="M60" s="175" t="e">
        <f t="shared" si="0"/>
        <v>#DIV/0!</v>
      </c>
      <c r="O60" s="288"/>
      <c r="P60" s="159"/>
      <c r="Q60" s="59"/>
      <c r="R60" s="159" t="s">
        <v>34</v>
      </c>
      <c r="S60" s="95">
        <f>'月間の収支計画(小売・サービス) '!$O$34</f>
        <v>0</v>
      </c>
      <c r="T60" s="175" t="e">
        <f t="shared" si="1"/>
        <v>#DIV/0!</v>
      </c>
    </row>
    <row r="61" spans="1:20">
      <c r="A61" s="288"/>
      <c r="B61" s="159"/>
      <c r="C61" s="59"/>
      <c r="D61" s="159" t="s">
        <v>165</v>
      </c>
      <c r="E61" s="95">
        <f>'月間の収支計画(小売・サービス) '!$C$65</f>
        <v>0</v>
      </c>
      <c r="F61" s="175" t="e">
        <f t="shared" si="2"/>
        <v>#DIV/0!</v>
      </c>
      <c r="H61" s="288"/>
      <c r="I61" s="159"/>
      <c r="J61" s="59"/>
      <c r="K61" s="159" t="s">
        <v>165</v>
      </c>
      <c r="L61" s="95">
        <f>'月間の収支計画(小売・サービス) '!$I$65</f>
        <v>0</v>
      </c>
      <c r="M61" s="175" t="e">
        <f t="shared" si="0"/>
        <v>#DIV/0!</v>
      </c>
      <c r="O61" s="288"/>
      <c r="P61" s="159"/>
      <c r="Q61" s="59"/>
      <c r="R61" s="159" t="s">
        <v>165</v>
      </c>
      <c r="S61" s="95">
        <f>'月間の収支計画(小売・サービス) '!$O$65</f>
        <v>0</v>
      </c>
      <c r="T61" s="175" t="e">
        <f t="shared" si="1"/>
        <v>#DIV/0!</v>
      </c>
    </row>
    <row r="62" spans="1:20">
      <c r="A62" s="288"/>
      <c r="B62" s="159"/>
      <c r="C62" s="59"/>
      <c r="D62" s="159" t="s">
        <v>164</v>
      </c>
      <c r="E62" s="95">
        <f>SUM('月間の収支計画(小売・サービス) '!$C$62:$C$64)</f>
        <v>0</v>
      </c>
      <c r="F62" s="175" t="e">
        <f t="shared" si="2"/>
        <v>#DIV/0!</v>
      </c>
      <c r="H62" s="288"/>
      <c r="I62" s="159"/>
      <c r="J62" s="59"/>
      <c r="K62" s="159" t="s">
        <v>164</v>
      </c>
      <c r="L62" s="95">
        <f>SUM('月間の収支計画(小売・サービス) '!$I$62:$I$64)</f>
        <v>0</v>
      </c>
      <c r="M62" s="175" t="e">
        <f>M61+J62-L62</f>
        <v>#DIV/0!</v>
      </c>
      <c r="O62" s="288"/>
      <c r="P62" s="159"/>
      <c r="Q62" s="59"/>
      <c r="R62" s="159" t="s">
        <v>164</v>
      </c>
      <c r="S62" s="95">
        <f>SUM('月間の収支計画(小売・サービス) '!$O$62:$O$64)</f>
        <v>0</v>
      </c>
      <c r="T62" s="175" t="e">
        <f t="shared" si="1"/>
        <v>#DIV/0!</v>
      </c>
    </row>
    <row r="63" spans="1:20" ht="19.5" thickBot="1">
      <c r="A63" s="289"/>
      <c r="B63" s="176" t="s">
        <v>156</v>
      </c>
      <c r="C63" s="177" t="e">
        <f>'月間の収支計画(小売・サービス) '!$C$31</f>
        <v>#DIV/0!</v>
      </c>
      <c r="D63" s="178"/>
      <c r="E63" s="179"/>
      <c r="F63" s="180" t="e">
        <f t="shared" si="2"/>
        <v>#DIV/0!</v>
      </c>
      <c r="H63" s="289"/>
      <c r="I63" s="176" t="s">
        <v>156</v>
      </c>
      <c r="J63" s="177" t="e">
        <f>'月間の収支計画(小売・サービス) '!$I$31</f>
        <v>#DIV/0!</v>
      </c>
      <c r="K63" s="178"/>
      <c r="L63" s="179"/>
      <c r="M63" s="180" t="e">
        <f t="shared" si="0"/>
        <v>#DIV/0!</v>
      </c>
      <c r="O63" s="289"/>
      <c r="P63" s="176" t="s">
        <v>156</v>
      </c>
      <c r="Q63" s="177" t="e">
        <f>'月間の収支計画(小売・サービス) '!$O$31</f>
        <v>#DIV/0!</v>
      </c>
      <c r="R63" s="178"/>
      <c r="S63" s="179"/>
      <c r="T63" s="180" t="e">
        <f t="shared" si="1"/>
        <v>#DIV/0!</v>
      </c>
    </row>
  </sheetData>
  <sheetProtection sheet="1" selectLockedCells="1"/>
  <mergeCells count="48">
    <mergeCell ref="A59:A63"/>
    <mergeCell ref="H59:H63"/>
    <mergeCell ref="O59:O63"/>
    <mergeCell ref="A39:A43"/>
    <mergeCell ref="H39:H43"/>
    <mergeCell ref="O39:O43"/>
    <mergeCell ref="A34:A38"/>
    <mergeCell ref="A54:A58"/>
    <mergeCell ref="H54:H58"/>
    <mergeCell ref="O54:O58"/>
    <mergeCell ref="A19:A23"/>
    <mergeCell ref="H19:H23"/>
    <mergeCell ref="O19:O23"/>
    <mergeCell ref="H34:H38"/>
    <mergeCell ref="O34:O38"/>
    <mergeCell ref="A44:A48"/>
    <mergeCell ref="H44:H48"/>
    <mergeCell ref="O44:O48"/>
    <mergeCell ref="A49:A53"/>
    <mergeCell ref="H49:H53"/>
    <mergeCell ref="O49:O53"/>
    <mergeCell ref="A24:A28"/>
    <mergeCell ref="H24:H28"/>
    <mergeCell ref="O24:O28"/>
    <mergeCell ref="A29:A33"/>
    <mergeCell ref="H29:H33"/>
    <mergeCell ref="O29:O33"/>
    <mergeCell ref="A9:A13"/>
    <mergeCell ref="H9:H13"/>
    <mergeCell ref="O9:O13"/>
    <mergeCell ref="A14:A18"/>
    <mergeCell ref="I3:L3"/>
    <mergeCell ref="H14:H18"/>
    <mergeCell ref="O14:O18"/>
    <mergeCell ref="P3:S3"/>
    <mergeCell ref="B3:E3"/>
    <mergeCell ref="A3:A8"/>
    <mergeCell ref="H3:H8"/>
    <mergeCell ref="O3:O8"/>
    <mergeCell ref="H1:M1"/>
    <mergeCell ref="O1:T1"/>
    <mergeCell ref="B2:C2"/>
    <mergeCell ref="D2:E2"/>
    <mergeCell ref="I2:J2"/>
    <mergeCell ref="K2:L2"/>
    <mergeCell ref="P2:Q2"/>
    <mergeCell ref="R2:S2"/>
    <mergeCell ref="A1:F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リスト</vt:lpstr>
      <vt:lpstr>創業計画書(小売・サービス)</vt:lpstr>
      <vt:lpstr>月間売上計画(小売・サービス)</vt:lpstr>
      <vt:lpstr>月間の収支計画(小売・サービス) </vt:lpstr>
      <vt:lpstr>簡易CF試算表(小売・サービス)</vt:lpstr>
      <vt:lpstr>'月間の収支計画(小売・サービス) '!Print_Area</vt:lpstr>
      <vt:lpstr>'月間売上計画(小売・サービス)'!Print_Area</vt:lpstr>
      <vt:lpstr>'創業計画書(小売・サービス)'!Print_Area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dc:creator>
  <cp:lastModifiedBy>福岡 千純</cp:lastModifiedBy>
  <cp:lastPrinted>2023-09-29T08:36:09Z</cp:lastPrinted>
  <dcterms:created xsi:type="dcterms:W3CDTF">2023-01-26T23:41:23Z</dcterms:created>
  <dcterms:modified xsi:type="dcterms:W3CDTF">2023-10-02T09:00:24Z</dcterms:modified>
</cp:coreProperties>
</file>